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5505" tabRatio="941" activeTab="0"/>
  </bookViews>
  <sheets>
    <sheet name="Index" sheetId="1" r:id="rId1"/>
    <sheet name="S1" sheetId="2" r:id="rId2"/>
    <sheet name="S2" sheetId="3" r:id="rId3"/>
    <sheet name="S3" sheetId="4" r:id="rId4"/>
    <sheet name="S4" sheetId="5" r:id="rId5"/>
    <sheet name="S5" sheetId="6" r:id="rId6"/>
    <sheet name="F1" sheetId="7" r:id="rId7"/>
    <sheet name="F2" sheetId="8" r:id="rId8"/>
    <sheet name="F3" sheetId="9" r:id="rId9"/>
    <sheet name="F3a" sheetId="10" r:id="rId10"/>
    <sheet name="F4" sheetId="11" r:id="rId11"/>
    <sheet name="F5" sheetId="12" r:id="rId12"/>
    <sheet name="F5a" sheetId="13" r:id="rId13"/>
    <sheet name="F6" sheetId="14" r:id="rId14"/>
    <sheet name="F7" sheetId="15" r:id="rId15"/>
    <sheet name="F8" sheetId="16" r:id="rId16"/>
    <sheet name="F9" sheetId="17" r:id="rId17"/>
    <sheet name="F10" sheetId="18" r:id="rId18"/>
    <sheet name="F11" sheetId="19" r:id="rId19"/>
    <sheet name="F11a" sheetId="20" r:id="rId20"/>
    <sheet name="F12" sheetId="21" r:id="rId21"/>
    <sheet name="F13" sheetId="22" r:id="rId22"/>
    <sheet name="F14" sheetId="23" r:id="rId23"/>
    <sheet name="F15" sheetId="24" r:id="rId24"/>
    <sheet name="F16" sheetId="25" r:id="rId25"/>
    <sheet name="T1a" sheetId="26" r:id="rId26"/>
    <sheet name="T1b" sheetId="27" r:id="rId27"/>
    <sheet name="T1c"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Order1" hidden="1">255</definedName>
    <definedName name="_Regression_Int" localSheetId="22" hidden="1">1</definedName>
    <definedName name="_xlfn.BAHTTEXT" hidden="1">#NAME?</definedName>
    <definedName name="A" localSheetId="2">#REF!</definedName>
    <definedName name="A">#REF!</definedName>
    <definedName name="ADL.63">'[15]Addl.40'!$A$38:$I$284</definedName>
    <definedName name="D">#N/A</definedName>
    <definedName name="dpc">'[4]dpc cost'!$D$1</definedName>
    <definedName name="E_315MVA_Addl_Page1" localSheetId="23">#REF!</definedName>
    <definedName name="E_315MVA_Addl_Page1">#REF!</definedName>
    <definedName name="E_315MVA_Addl_Page2" localSheetId="23">#REF!</definedName>
    <definedName name="E_315MVA_Addl_Page2">#REF!</definedName>
    <definedName name="Fuel_Exp_CY" localSheetId="23">#REF!</definedName>
    <definedName name="Fuel_Exp_CY">#REF!</definedName>
    <definedName name="Fuel_Exp_EY" localSheetId="23">#REF!</definedName>
    <definedName name="Fuel_Exp_EY">#REF!</definedName>
    <definedName name="Fuel_Exp_PY" localSheetId="23">#REF!</definedName>
    <definedName name="Fuel_Exp_PY">#REF!</definedName>
    <definedName name="Intt_Charge_cY" localSheetId="10">#REF!,#REF!</definedName>
    <definedName name="Intt_Charge_cY" localSheetId="11">#REF!,#REF!</definedName>
    <definedName name="Intt_Charge_cY" localSheetId="13">'[12]A 3.7'!$H$35,'[12]A 3.7'!$H$44</definedName>
    <definedName name="Intt_Charge_cY" localSheetId="2">#REF!,#REF!</definedName>
    <definedName name="Intt_Charge_cY">#REF!,#REF!</definedName>
    <definedName name="Intt_Charge_cy_1" localSheetId="10">'[10]A 3.7'!$H$35,'[10]A 3.7'!$H$44</definedName>
    <definedName name="Intt_Charge_cy_1" localSheetId="11">'[10]A 3.7'!$H$35,'[10]A 3.7'!$H$44</definedName>
    <definedName name="Intt_Charge_cy_1" localSheetId="13">'[13]A 3.7'!$H$35,'[13]A 3.7'!$H$44</definedName>
    <definedName name="Intt_Charge_cy_1" localSheetId="2">'[2]A 3.7'!$H$35,'[2]A 3.7'!$H$44</definedName>
    <definedName name="Intt_Charge_cy_1">'[2]A 3.7'!$H$35,'[2]A 3.7'!$H$44</definedName>
    <definedName name="Intt_Charge_eY" localSheetId="10">#REF!,#REF!</definedName>
    <definedName name="Intt_Charge_eY" localSheetId="11">#REF!,#REF!</definedName>
    <definedName name="Intt_Charge_eY" localSheetId="13">'[12]A 3.7'!$I$35,'[12]A 3.7'!$I$44</definedName>
    <definedName name="Intt_Charge_eY" localSheetId="2">#REF!,#REF!</definedName>
    <definedName name="Intt_Charge_eY">#REF!,#REF!</definedName>
    <definedName name="Intt_Charge_ey_1" localSheetId="10">'[10]A 3.7'!$I$35,'[10]A 3.7'!$I$44</definedName>
    <definedName name="Intt_Charge_ey_1" localSheetId="11">'[10]A 3.7'!$I$35,'[10]A 3.7'!$I$44</definedName>
    <definedName name="Intt_Charge_ey_1" localSheetId="13">'[13]A 3.7'!$I$35,'[13]A 3.7'!$I$44</definedName>
    <definedName name="Intt_Charge_ey_1" localSheetId="2">'[2]A 3.7'!$I$35,'[2]A 3.7'!$I$44</definedName>
    <definedName name="Intt_Charge_ey_1">'[2]A 3.7'!$I$35,'[2]A 3.7'!$I$44</definedName>
    <definedName name="Intt_Charge_PY" localSheetId="10">#REF!,#REF!</definedName>
    <definedName name="Intt_Charge_PY" localSheetId="11">#REF!,#REF!</definedName>
    <definedName name="Intt_Charge_PY" localSheetId="13">'[12]A 3.7'!$G$35,'[12]A 3.7'!$G$44</definedName>
    <definedName name="Intt_Charge_PY" localSheetId="2">#REF!,#REF!</definedName>
    <definedName name="Intt_Charge_PY">#REF!,#REF!</definedName>
    <definedName name="Intt_Charge_py_1" localSheetId="10">'[10]A 3.7'!$G$35,'[10]A 3.7'!$G$44</definedName>
    <definedName name="Intt_Charge_py_1" localSheetId="11">'[10]A 3.7'!$G$35,'[10]A 3.7'!$G$44</definedName>
    <definedName name="Intt_Charge_py_1" localSheetId="13">'[13]A 3.7'!$G$35,'[13]A 3.7'!$G$44</definedName>
    <definedName name="Intt_Charge_py_1" localSheetId="2">'[2]A 3.7'!$G$35,'[2]A 3.7'!$G$44</definedName>
    <definedName name="Intt_Charge_py_1">'[2]A 3.7'!$G$35,'[2]A 3.7'!$G$44</definedName>
    <definedName name="K2000_">#N/A</definedName>
    <definedName name="Pop_Ratio" localSheetId="10">#REF!</definedName>
    <definedName name="Pop_Ratio" localSheetId="11">#REF!</definedName>
    <definedName name="Pop_Ratio" localSheetId="13">'[12]Hidden'!$B$3</definedName>
    <definedName name="Pop_Ratio" localSheetId="2">#REF!</definedName>
    <definedName name="Pop_Ratio">#REF!</definedName>
    <definedName name="_xlnm.Print_Area" localSheetId="6">'F1'!$A$1:$AF$17</definedName>
    <definedName name="_xlnm.Print_Area" localSheetId="17">'F10'!$A$1:$F$115</definedName>
    <definedName name="_xlnm.Print_Area" localSheetId="18">'F11'!$A$1:$G$60</definedName>
    <definedName name="_xlnm.Print_Area" localSheetId="20">'F12'!$A$1:$D$20</definedName>
    <definedName name="_xlnm.Print_Area" localSheetId="21">'F13'!$A$1:$H$30</definedName>
    <definedName name="_xlnm.Print_Area" localSheetId="22">'F14'!$A$1:$M$13</definedName>
    <definedName name="_xlnm.Print_Area" localSheetId="24">'F16'!$A$1:$F$25</definedName>
    <definedName name="_xlnm.Print_Area" localSheetId="7">'F2'!$A$1:$H$23</definedName>
    <definedName name="_xlnm.Print_Area" localSheetId="8">'F3'!$A$1:$AB$14</definedName>
    <definedName name="_xlnm.Print_Area" localSheetId="9">'F3a'!$A$1:$I$14</definedName>
    <definedName name="_xlnm.Print_Area" localSheetId="10">'F4'!$A$1:$I$20</definedName>
    <definedName name="_xlnm.Print_Area" localSheetId="11">'F5'!$A$1:$I$35</definedName>
    <definedName name="_xlnm.Print_Area" localSheetId="13">'F6'!$A$1:$J$46</definedName>
    <definedName name="_xlnm.Print_Area" localSheetId="14">'F7'!$A$1:$BE$61</definedName>
    <definedName name="_xlnm.Print_Area" localSheetId="15">'F8'!$A$1:$J$187</definedName>
    <definedName name="_xlnm.Print_Area" localSheetId="16">'F9'!$A$1:$H$11</definedName>
    <definedName name="_xlnm.Print_Area" localSheetId="0">'Index'!$A$1:$D$52</definedName>
    <definedName name="_xlnm.Print_Area" localSheetId="1">'S1'!$A$1:$I$38</definedName>
    <definedName name="_xlnm.Print_Area" localSheetId="2">'S2'!$A$1:$I$31</definedName>
    <definedName name="_xlnm.Print_Area" localSheetId="3">'S3'!$A$1:$I$32</definedName>
    <definedName name="_xlnm.Print_Area" localSheetId="5">'S5'!$A$1:$O$13</definedName>
    <definedName name="_xlnm.Print_Area" localSheetId="25">'T1a'!$A$1:$H$9</definedName>
    <definedName name="_xlnm.Print_Area" localSheetId="26">'T1b'!$A$1:$AF$15</definedName>
    <definedName name="_xlnm.Print_Area" localSheetId="27">'T1c'!$A$1:$AF$14</definedName>
    <definedName name="Print_Area_MI" localSheetId="22">'F14'!$A$5:$M$30</definedName>
    <definedName name="_xlnm.Print_Titles" localSheetId="6">'F1'!$A:$B</definedName>
    <definedName name="_xlnm.Print_Titles" localSheetId="17">'F10'!$1:$3</definedName>
    <definedName name="_xlnm.Print_Titles" localSheetId="22">'F14'!$6:$8</definedName>
    <definedName name="_xlnm.Print_Titles" localSheetId="23">'F15'!$A:$B,'F15'!$4:$6</definedName>
    <definedName name="_xlnm.Print_Titles" localSheetId="8">'F3'!$A:$AB</definedName>
    <definedName name="_xlnm.Print_Titles" localSheetId="11">'F5'!$1:$6</definedName>
    <definedName name="_xlnm.Print_Titles" localSheetId="13">'F6'!$1:$6</definedName>
    <definedName name="_xlnm.Print_Titles" localSheetId="14">'F7'!$A:$C,'F7'!$1:$3</definedName>
    <definedName name="_xlnm.Print_Titles" localSheetId="15">'F8'!$1:$2</definedName>
    <definedName name="_xlnm.Print_Titles" localSheetId="4">'S4'!$4:$6</definedName>
    <definedName name="_xlnm.Print_Titles" localSheetId="26">'T1b'!$A:$B</definedName>
    <definedName name="_xlnm.Print_Titles" localSheetId="27">'T1c'!$A:$B</definedName>
    <definedName name="q" localSheetId="2">'[8]A 3.7'!$I$35,'[8]A 3.7'!$I$44</definedName>
    <definedName name="q">'[8]A 3.7'!$I$35,'[8]A 3.7'!$I$44</definedName>
    <definedName name="SCH6" localSheetId="10">'[14]03REL'!#REF!</definedName>
    <definedName name="SCH6">'[7]04REL'!#REF!</definedName>
    <definedName name="shft1">'[4]SUMMERY'!$P$1</definedName>
    <definedName name="shftI" localSheetId="10">'[11]SUMMERY'!$P$1</definedName>
    <definedName name="shftI" localSheetId="11">'[11]SUMMERY'!$P$1</definedName>
    <definedName name="shftI" localSheetId="13">'[11]SUMMERY'!$P$1</definedName>
    <definedName name="shftI" localSheetId="2">'[5]SUMMERY'!$P$1</definedName>
    <definedName name="shftI">'[5]SUMMERY'!$P$1</definedName>
    <definedName name="X1_" localSheetId="2">#REF!</definedName>
    <definedName name="X1_">#REF!</definedName>
  </definedNames>
  <calcPr fullCalcOnLoad="1" iterate="1" iterateCount="100" iterateDelta="0.001"/>
</workbook>
</file>

<file path=xl/sharedStrings.xml><?xml version="1.0" encoding="utf-8"?>
<sst xmlns="http://schemas.openxmlformats.org/spreadsheetml/2006/main" count="1743" uniqueCount="632">
  <si>
    <t>Operations &amp; Maintenance Expenses</t>
  </si>
  <si>
    <t>Energy Charges</t>
  </si>
  <si>
    <t>Demand/ Fixed Charges</t>
  </si>
  <si>
    <t xml:space="preserve">p/u </t>
  </si>
  <si>
    <t>Summary of Generation Cost</t>
  </si>
  <si>
    <t xml:space="preserve">S. No. </t>
  </si>
  <si>
    <t>Net Generation</t>
  </si>
  <si>
    <t>Coal Cost</t>
  </si>
  <si>
    <t>O&amp;M Cost</t>
  </si>
  <si>
    <t>Int on Working Capital</t>
  </si>
  <si>
    <t>Fixed Cost</t>
  </si>
  <si>
    <t>Non-tariff Income</t>
  </si>
  <si>
    <t>Total Cost</t>
  </si>
  <si>
    <t>Units Sold</t>
  </si>
  <si>
    <t>Total Expenditure</t>
  </si>
  <si>
    <t xml:space="preserve">        Investments</t>
  </si>
  <si>
    <t>Working Capital Requirements</t>
  </si>
  <si>
    <t>O&amp;M expenses</t>
  </si>
  <si>
    <t>R&amp;M expenses</t>
  </si>
  <si>
    <t>Employee expenses</t>
  </si>
  <si>
    <t>Receivables</t>
  </si>
  <si>
    <t>Revenue from Tariff and Charges</t>
  </si>
  <si>
    <t>Annual Revenue from Tariff and charges</t>
  </si>
  <si>
    <t>1)</t>
  </si>
  <si>
    <t>Rate of Interest *</t>
  </si>
  <si>
    <t>*</t>
  </si>
  <si>
    <t>2)</t>
  </si>
  <si>
    <t>These formats are indicative in nature and the utility may align the line items to its chart of accounts</t>
  </si>
  <si>
    <t>SHARE CAPITAL</t>
  </si>
  <si>
    <t>D</t>
  </si>
  <si>
    <t>Current Assets, Loans and Advances</t>
  </si>
  <si>
    <t>Sundry Debtors</t>
  </si>
  <si>
    <t>Inventories</t>
  </si>
  <si>
    <t>Cash and Bank Balances</t>
  </si>
  <si>
    <t>Loans and Advances</t>
  </si>
  <si>
    <t>Provisions</t>
  </si>
  <si>
    <t>Current Liabilities and Provisions</t>
  </si>
  <si>
    <t>Current Assets and Liabilities</t>
  </si>
  <si>
    <t>D) less: Current Liabilities and Provisions</t>
  </si>
  <si>
    <t>E) Net Current Assets</t>
  </si>
  <si>
    <t>TOTAL APPLICATION OF FUNDS</t>
  </si>
  <si>
    <t xml:space="preserve"> </t>
  </si>
  <si>
    <t>Expenditure</t>
  </si>
  <si>
    <t>Projected</t>
  </si>
  <si>
    <t>Income from Investment, Fixed &amp; Call Deposits</t>
  </si>
  <si>
    <t>Interest Income from Investments</t>
  </si>
  <si>
    <t>Interest on fixed deposits</t>
  </si>
  <si>
    <t>Interest from Banks other than Fixed Deposits</t>
  </si>
  <si>
    <t>Other Non Tariff Income</t>
  </si>
  <si>
    <t>Interest on loans and Advances to staff</t>
  </si>
  <si>
    <t>MU</t>
  </si>
  <si>
    <t>Vehicles</t>
  </si>
  <si>
    <t>Office Equipments</t>
  </si>
  <si>
    <t>Earned Leave Encashment</t>
  </si>
  <si>
    <t>Insurance</t>
  </si>
  <si>
    <t>Hydraulic Works</t>
  </si>
  <si>
    <t>Interest</t>
  </si>
  <si>
    <t>Interest &amp; Finance charges Capitalised</t>
  </si>
  <si>
    <t>a) Secured Loans</t>
  </si>
  <si>
    <t>b) Unsecured Loans</t>
  </si>
  <si>
    <t>Consumer Contributions</t>
  </si>
  <si>
    <t>GFA, excluding Consumer Contributions</t>
  </si>
  <si>
    <t>Fixed Assets, excl Consumer Contributions</t>
  </si>
  <si>
    <t>Fixed Assets, excluding Consumer Contributions</t>
  </si>
  <si>
    <t>Fixed Assets &amp; Provision for Depreciation</t>
  </si>
  <si>
    <t>S No.</t>
  </si>
  <si>
    <t>Sheet</t>
  </si>
  <si>
    <t>S1</t>
  </si>
  <si>
    <t>Profit &amp; Loss Account</t>
  </si>
  <si>
    <t>S2</t>
  </si>
  <si>
    <t>Balance Sheet</t>
  </si>
  <si>
    <t>S3</t>
  </si>
  <si>
    <t>S4</t>
  </si>
  <si>
    <t>Annual Revenue Requirement</t>
  </si>
  <si>
    <t>S5</t>
  </si>
  <si>
    <t>R&amp;M Expenses</t>
  </si>
  <si>
    <t>Employees' Cost &amp; Provisions</t>
  </si>
  <si>
    <t>Administration &amp; General Expenses</t>
  </si>
  <si>
    <t>Details of Expenses Capitalised</t>
  </si>
  <si>
    <t>Statement of Fixed Assets and Depreciation</t>
  </si>
  <si>
    <t>Investments</t>
  </si>
  <si>
    <t>Total</t>
  </si>
  <si>
    <t>Repairs and Maintenance</t>
  </si>
  <si>
    <t>Sub-Total</t>
  </si>
  <si>
    <t>I.</t>
  </si>
  <si>
    <t>SOURCES OF FUNDS</t>
  </si>
  <si>
    <t>A) Shareholders’ Funds</t>
  </si>
  <si>
    <t>b) Reserves and Surplus</t>
  </si>
  <si>
    <t>B) Special Appropriation towards Project Cost</t>
  </si>
  <si>
    <t>C) Loan Funds</t>
  </si>
  <si>
    <t>D) Other sources of Funds</t>
  </si>
  <si>
    <t>TOTAL SOURCES OF FUNDS</t>
  </si>
  <si>
    <t>II.</t>
  </si>
  <si>
    <t>APPLICATION OF FUNDS</t>
  </si>
  <si>
    <t>A) Fixed Assets</t>
  </si>
  <si>
    <t>a) Gross Block</t>
  </si>
  <si>
    <t>B) Investments</t>
  </si>
  <si>
    <t>C) Current Assets, Loans and Advances</t>
  </si>
  <si>
    <t>Particulars</t>
  </si>
  <si>
    <t>Grand Total</t>
  </si>
  <si>
    <t>A</t>
  </si>
  <si>
    <t>B</t>
  </si>
  <si>
    <t>T1c</t>
  </si>
  <si>
    <t>C</t>
  </si>
  <si>
    <t>Remarks</t>
  </si>
  <si>
    <t>RESERVES</t>
  </si>
  <si>
    <t>General Reserve</t>
  </si>
  <si>
    <t>Capital Reserve</t>
  </si>
  <si>
    <t>Sub-total of Reserves</t>
  </si>
  <si>
    <t>SURPLUS</t>
  </si>
  <si>
    <t>Surplus</t>
  </si>
  <si>
    <t>Sub-total of Surplus</t>
  </si>
  <si>
    <t>Sl. No.</t>
  </si>
  <si>
    <t>1</t>
  </si>
  <si>
    <t>2</t>
  </si>
  <si>
    <t>3</t>
  </si>
  <si>
    <t>4</t>
  </si>
  <si>
    <t>5</t>
  </si>
  <si>
    <t>6</t>
  </si>
  <si>
    <t>7</t>
  </si>
  <si>
    <t>8</t>
  </si>
  <si>
    <t>9</t>
  </si>
  <si>
    <t>10</t>
  </si>
  <si>
    <t>11</t>
  </si>
  <si>
    <t>Description of investment</t>
  </si>
  <si>
    <t>Investments realised during the year</t>
  </si>
  <si>
    <t>Additional Pay</t>
  </si>
  <si>
    <t>%</t>
  </si>
  <si>
    <t>Actual</t>
  </si>
  <si>
    <t>B. Other Charges</t>
  </si>
  <si>
    <t>Sub-Total 'B' (1 To 8)</t>
  </si>
  <si>
    <t>C.</t>
  </si>
  <si>
    <t>D.</t>
  </si>
  <si>
    <t>E. Material Related Expenses</t>
  </si>
  <si>
    <t>Sub Total 'E' (1 To 9)</t>
  </si>
  <si>
    <t>F.</t>
  </si>
  <si>
    <t>G.</t>
  </si>
  <si>
    <t>Grand Total (A To F)</t>
  </si>
  <si>
    <t>Total Charges Chargeable To</t>
  </si>
  <si>
    <t xml:space="preserve">Revenue Expenses </t>
  </si>
  <si>
    <t>OtherCredits to R&amp;M Charges</t>
  </si>
  <si>
    <t>Form No. F4</t>
  </si>
  <si>
    <t xml:space="preserve">Administration &amp; General Expenses                                                                                                                                                                                   </t>
  </si>
  <si>
    <t xml:space="preserve">Form No. F6   </t>
  </si>
  <si>
    <t>PARTICULARS</t>
  </si>
  <si>
    <t>Conveyance And Travelling</t>
  </si>
  <si>
    <t>Telephone, Postage, Telegram &amp; Telex Charges</t>
  </si>
  <si>
    <t>Auditor's Fee</t>
  </si>
  <si>
    <t>Contributions/Donations To Outside Institutes / Associations</t>
  </si>
  <si>
    <t>Loan 1</t>
  </si>
  <si>
    <t>Loan 2</t>
  </si>
  <si>
    <t>Loan 3</t>
  </si>
  <si>
    <t>Loan 4</t>
  </si>
  <si>
    <t>Loan Details</t>
  </si>
  <si>
    <t>Rate of Interest</t>
  </si>
  <si>
    <t xml:space="preserve">Repair &amp; Maintenance Expenditure                                               </t>
  </si>
  <si>
    <t xml:space="preserve">  Form No. F5 </t>
  </si>
  <si>
    <t>Additional Capitalisation</t>
  </si>
  <si>
    <t>Project 1</t>
  </si>
  <si>
    <t>Project 2</t>
  </si>
  <si>
    <t>Existing and Proposed Tariff Schedule</t>
  </si>
  <si>
    <t>Revenue from surcharges for late payment</t>
  </si>
  <si>
    <t>Interest on any other items</t>
  </si>
  <si>
    <t>Cost of raising Finance / Bank Charges</t>
  </si>
  <si>
    <t>Less: Interest &amp; Finance Charges Capitalised</t>
  </si>
  <si>
    <t>Net Total Of Interest &amp; Finance Charges (D - E)</t>
  </si>
  <si>
    <t>Grand Total Of Interest &amp; Finance Charges (A + B + C)</t>
  </si>
  <si>
    <t xml:space="preserve">     Interest and Finance Charges</t>
  </si>
  <si>
    <t>(Rs Crores)</t>
  </si>
  <si>
    <t>Net Worth (A + B + C)</t>
  </si>
  <si>
    <t>Opening Balance</t>
  </si>
  <si>
    <t>Additions during the year</t>
  </si>
  <si>
    <t>Withdrawals
(Purpose to be indicated in the remarks column)</t>
  </si>
  <si>
    <t>A&amp;G expenses</t>
  </si>
  <si>
    <t>Projections</t>
  </si>
  <si>
    <t>Sub-total</t>
  </si>
  <si>
    <t>Tariff Formats</t>
  </si>
  <si>
    <t>Capital Works (-)</t>
  </si>
  <si>
    <t>NET CURRENT ASSETS ( A - B)</t>
  </si>
  <si>
    <t>Total (1 to 10)</t>
  </si>
  <si>
    <t>Total (11-12)</t>
  </si>
  <si>
    <t xml:space="preserve">S No. </t>
  </si>
  <si>
    <t>Income/Fee/Collection against staff welfare activities</t>
  </si>
  <si>
    <t>Any Other Item</t>
  </si>
  <si>
    <t>Station Supplies</t>
  </si>
  <si>
    <t>Estimated</t>
  </si>
  <si>
    <t>Plant and Machinery</t>
  </si>
  <si>
    <t>Building</t>
  </si>
  <si>
    <t>Civil Works</t>
  </si>
  <si>
    <t>Lines, Cables Net Works etc.</t>
  </si>
  <si>
    <t>Furniture and Fixtures</t>
  </si>
  <si>
    <t>Employee's Cost (Other Than Covered In 'C'&amp;'D')</t>
  </si>
  <si>
    <t>Salaries</t>
  </si>
  <si>
    <t>Other Allowances &amp; Relief</t>
  </si>
  <si>
    <t>Medical Expenses Reimbursement</t>
  </si>
  <si>
    <t>Travelling Allowance(Conveyance Allowance)</t>
  </si>
  <si>
    <t>Leave Travel Assistance</t>
  </si>
  <si>
    <t>Honorarium/Overtime</t>
  </si>
  <si>
    <t>Subsidised Electricity To Employees</t>
  </si>
  <si>
    <t>Staff Welfare Expenses</t>
  </si>
  <si>
    <t>Apprentice And Other Training Expenses</t>
  </si>
  <si>
    <t>Any Other Items</t>
  </si>
  <si>
    <t>Total Revenue or Income</t>
  </si>
  <si>
    <t>E</t>
  </si>
  <si>
    <t>F</t>
  </si>
  <si>
    <t>H</t>
  </si>
  <si>
    <t>PY</t>
  </si>
  <si>
    <t>CY</t>
  </si>
  <si>
    <t>Form No: S1</t>
  </si>
  <si>
    <t>Form No: S2</t>
  </si>
  <si>
    <t>Form No: S3</t>
  </si>
  <si>
    <t>Form No: S4</t>
  </si>
  <si>
    <t>Form No: S5</t>
  </si>
  <si>
    <t>Sl.No.</t>
  </si>
  <si>
    <t>Previous Year</t>
  </si>
  <si>
    <t>Current Year</t>
  </si>
  <si>
    <t>Revenue</t>
  </si>
  <si>
    <t>Other Non-tariff income</t>
  </si>
  <si>
    <t>Employee costs</t>
  </si>
  <si>
    <t>Administration and General expenses</t>
  </si>
  <si>
    <t>Depreciation and Related debits</t>
  </si>
  <si>
    <t>Total Interest and Finance Charges</t>
  </si>
  <si>
    <t>Profit/Loss before Tax</t>
  </si>
  <si>
    <t>Income Tax</t>
  </si>
  <si>
    <t>Profit/Loss after Tax</t>
  </si>
  <si>
    <t>Summary Formats</t>
  </si>
  <si>
    <t>Detailed Financial Formats</t>
  </si>
  <si>
    <t>Revenue Stamp Expenses Account</t>
  </si>
  <si>
    <t>Incentive &amp; Award To Employees/Outsiders</t>
  </si>
  <si>
    <t>Consultancy Charges</t>
  </si>
  <si>
    <t>Technical Fees</t>
  </si>
  <si>
    <t>Other Professional Charges</t>
  </si>
  <si>
    <t>Vehicle Expenses  (Other Than Trucks And Delivery Vans)</t>
  </si>
  <si>
    <t>Vehicles Running Expenses Petrol And Oil</t>
  </si>
  <si>
    <t xml:space="preserve">Hiring Of Vehicles </t>
  </si>
  <si>
    <t>Security / Service Charges Paid To Outside Agencies</t>
  </si>
  <si>
    <t>Fee And Subscriptions Books And Periodicals</t>
  </si>
  <si>
    <t>Current Assets &amp; Liabilities</t>
  </si>
  <si>
    <t>Receipts</t>
  </si>
  <si>
    <t>a</t>
  </si>
  <si>
    <t>b</t>
  </si>
  <si>
    <t>R&amp;M Expense</t>
  </si>
  <si>
    <t>c</t>
  </si>
  <si>
    <t>Employee Expenses</t>
  </si>
  <si>
    <t>A&amp;G Expense</t>
  </si>
  <si>
    <t>Depreciation</t>
  </si>
  <si>
    <t>Interest &amp; Finance Charges</t>
  </si>
  <si>
    <t>Principal repayment</t>
  </si>
  <si>
    <t>Due</t>
  </si>
  <si>
    <t>Closing Balance</t>
  </si>
  <si>
    <t>Revenue from Current Tariffs in Ensuing Year</t>
  </si>
  <si>
    <t>Revenue from Proposed Tariffs in Ensuing Year</t>
  </si>
  <si>
    <t>Form No: T1b</t>
  </si>
  <si>
    <t>Form No: T1a</t>
  </si>
  <si>
    <t>Form No: T1c</t>
  </si>
  <si>
    <t>Other Interest &amp; Finance Charges</t>
  </si>
  <si>
    <t>Interest on Security Deposit</t>
  </si>
  <si>
    <t>Penal Interest Charges</t>
  </si>
  <si>
    <t>Lease Rentals</t>
  </si>
  <si>
    <t>TOTAL</t>
  </si>
  <si>
    <t xml:space="preserve">  Income from investments and other non-tariff income</t>
  </si>
  <si>
    <t>Staff Related liability</t>
  </si>
  <si>
    <t>Interest accured but not due</t>
  </si>
  <si>
    <t>T1a</t>
  </si>
  <si>
    <t>T1b</t>
  </si>
  <si>
    <t xml:space="preserve">                                   Annual Revenue Requirement </t>
  </si>
  <si>
    <t>Sub-Total 'A' (1 To 12)</t>
  </si>
  <si>
    <t>Others</t>
  </si>
  <si>
    <t>Printing And Stationery</t>
  </si>
  <si>
    <t>Advertisement Expenses (Other Than Purchase Related) Exhibition &amp; Demo.</t>
  </si>
  <si>
    <t>Electricity Charges To Offices</t>
  </si>
  <si>
    <t>Water Charges</t>
  </si>
  <si>
    <t>Entertainment Charges</t>
  </si>
  <si>
    <t>Miscellaneous Expenses</t>
  </si>
  <si>
    <t>Legal Charges</t>
  </si>
  <si>
    <t>Freight On Capital Equipments</t>
  </si>
  <si>
    <t>Purchase Related Advertisement Expenses</t>
  </si>
  <si>
    <t>Vehicle Running Expenses Truck / Delivery Van</t>
  </si>
  <si>
    <t>Vehicle Hiring Expenses Truck / Delivery Van</t>
  </si>
  <si>
    <t>Other Freight</t>
  </si>
  <si>
    <t>Transit Insurance</t>
  </si>
  <si>
    <t>Octroi</t>
  </si>
  <si>
    <t>Incidental Stores Expenses</t>
  </si>
  <si>
    <t>Fabrication Charges</t>
  </si>
  <si>
    <t>Direction And Supervision Charges</t>
  </si>
  <si>
    <t>Total Charges</t>
  </si>
  <si>
    <t>S.No</t>
  </si>
  <si>
    <t>Addition During Year</t>
  </si>
  <si>
    <t>Adjust- ments &amp; Deduction</t>
  </si>
  <si>
    <t>Communication equipment</t>
  </si>
  <si>
    <t>Meters</t>
  </si>
  <si>
    <t>I</t>
  </si>
  <si>
    <t>S. No</t>
  </si>
  <si>
    <t xml:space="preserve">Project-wise / Scheme-wise Capital Expenditure </t>
  </si>
  <si>
    <t>F1</t>
  </si>
  <si>
    <t>F2</t>
  </si>
  <si>
    <t>F3</t>
  </si>
  <si>
    <t>F4</t>
  </si>
  <si>
    <t>F5</t>
  </si>
  <si>
    <t>F6</t>
  </si>
  <si>
    <t>F7</t>
  </si>
  <si>
    <t>F8</t>
  </si>
  <si>
    <t>F9</t>
  </si>
  <si>
    <t>F10</t>
  </si>
  <si>
    <t>F11</t>
  </si>
  <si>
    <t>F12</t>
  </si>
  <si>
    <t>F13</t>
  </si>
  <si>
    <t>F14</t>
  </si>
  <si>
    <t>F15</t>
  </si>
  <si>
    <t>F16</t>
  </si>
  <si>
    <t xml:space="preserve">Existing &amp; Proposed Tariff </t>
  </si>
  <si>
    <t xml:space="preserve">Receivables equivalent to 2 months average billing </t>
  </si>
  <si>
    <t>Form No: F9</t>
  </si>
  <si>
    <t xml:space="preserve">Equity Capital </t>
  </si>
  <si>
    <t>Form No: F1</t>
  </si>
  <si>
    <t>Form No: F2</t>
  </si>
  <si>
    <t>Form No: F3</t>
  </si>
  <si>
    <t>Form No: F10</t>
  </si>
  <si>
    <t>Form No: F11</t>
  </si>
  <si>
    <t>Form No: F13</t>
  </si>
  <si>
    <t xml:space="preserve">Interest and Finance Charges </t>
  </si>
  <si>
    <t>Less: Expenses Capitalized (-)</t>
  </si>
  <si>
    <t>PBDIT (A-B)</t>
  </si>
  <si>
    <t>PBIT (C - D)</t>
  </si>
  <si>
    <t>Interest on Working Capital</t>
  </si>
  <si>
    <t>Interim Relief / Wage Revision</t>
  </si>
  <si>
    <t>MW</t>
  </si>
  <si>
    <t>Rs Cr</t>
  </si>
  <si>
    <t>Loan Tenure (yrs)</t>
  </si>
  <si>
    <t>a) Share Capital (Equity)</t>
  </si>
  <si>
    <t>Rate of Depreciation (%)</t>
  </si>
  <si>
    <t>S. No.</t>
  </si>
  <si>
    <t>Income from investments and other non tariff income</t>
  </si>
  <si>
    <t xml:space="preserve">INDEX OF FORMATS </t>
  </si>
  <si>
    <t>Revenue from sale of power</t>
  </si>
  <si>
    <t>Fuel Costs</t>
  </si>
  <si>
    <t>GENERATION PROGRAMME FROM 2005-06 TO 2010-11</t>
  </si>
  <si>
    <t>Aux Consumption</t>
  </si>
  <si>
    <t>GCV of Coal</t>
  </si>
  <si>
    <t>Specific Coal Consumption</t>
  </si>
  <si>
    <t>Transit Loss</t>
  </si>
  <si>
    <t>Cost of Secondary Oil</t>
  </si>
  <si>
    <t>Fuel Cost</t>
  </si>
  <si>
    <t>Total Variable Cost</t>
  </si>
  <si>
    <t>Station Heat Rate</t>
  </si>
  <si>
    <t>Normative Values</t>
  </si>
  <si>
    <t>Installed Capacity</t>
  </si>
  <si>
    <t>kCal / kWh</t>
  </si>
  <si>
    <t>kCal / kg</t>
  </si>
  <si>
    <t>kg / kWh</t>
  </si>
  <si>
    <t>Secondary Oil Consumption</t>
  </si>
  <si>
    <t>ml / kWh</t>
  </si>
  <si>
    <t>Rate</t>
  </si>
  <si>
    <t>Rs / MT</t>
  </si>
  <si>
    <t>Rs / kl</t>
  </si>
  <si>
    <t>P / U</t>
  </si>
  <si>
    <t>Generation Details: Fuel and Variable Cost</t>
  </si>
  <si>
    <t>Cost of Coal for 2 months</t>
  </si>
  <si>
    <t>Cost of Secondary Fuel Oil for 2 months</t>
  </si>
  <si>
    <t>Cost of Coal</t>
  </si>
  <si>
    <t>Project 3</t>
  </si>
  <si>
    <t>Part  :  A  GENERATION WORKS PROPOSED</t>
  </si>
  <si>
    <t>PROJECTWISE / SCHEMEWISE CAPITAL EXPENDITURE</t>
  </si>
  <si>
    <t>CAPITAL WORKS IN PROGRESS</t>
  </si>
  <si>
    <t>Additions</t>
  </si>
  <si>
    <t>Capitalisation</t>
  </si>
  <si>
    <t>Adjustments</t>
  </si>
  <si>
    <t>Estimated Cost
(Rs Crores)</t>
  </si>
  <si>
    <t>Cumulative Expenditure till March 2005
(Rs Crores)</t>
  </si>
  <si>
    <t>Fund Requirement 
(Rs Crores)
(3 - 4)</t>
  </si>
  <si>
    <t>Schedule of Commissioning / COD</t>
  </si>
  <si>
    <t>Yearwise Fund Requirement 
(Rs. Crores)</t>
  </si>
  <si>
    <t>Funding Agency / 
Remarks</t>
  </si>
  <si>
    <t>Year</t>
  </si>
  <si>
    <t>Rs Crores</t>
  </si>
  <si>
    <t>Fuel Cost Adjustment</t>
  </si>
  <si>
    <t>Consumer</t>
  </si>
  <si>
    <t>Revenue from Sale of Power (at existing tariffs)</t>
  </si>
  <si>
    <t>Revenue from Sale of Power (at proposed tariffs)</t>
  </si>
  <si>
    <t>Capital Works in Progress</t>
  </si>
  <si>
    <t>Fixed Charges</t>
  </si>
  <si>
    <t>FCA</t>
  </si>
  <si>
    <t>Existing Tariffs</t>
  </si>
  <si>
    <t>Unit</t>
  </si>
  <si>
    <t>Revenue from Tariff &amp; Charges</t>
  </si>
  <si>
    <t>Instructions for the Applicant</t>
  </si>
  <si>
    <t>Aux Consumption (%)</t>
  </si>
  <si>
    <t>Gross Generation (MU)</t>
  </si>
  <si>
    <t>Net Generation (MU)</t>
  </si>
  <si>
    <t>Revenue from Sale of Power</t>
  </si>
  <si>
    <t>Generation</t>
  </si>
  <si>
    <t>Surplus(+) / Shortfall(-)</t>
  </si>
  <si>
    <t>Advance Against Depreciation</t>
  </si>
  <si>
    <t>Form no. F7</t>
  </si>
  <si>
    <t>Interest on Loans</t>
  </si>
  <si>
    <t>Return on Equity</t>
  </si>
  <si>
    <t xml:space="preserve">          Return on Equity </t>
  </si>
  <si>
    <t>Equity (Opening Balance)</t>
  </si>
  <si>
    <t>Net additions during the year</t>
  </si>
  <si>
    <t>Equity (Closing Balance)</t>
  </si>
  <si>
    <t>Computation of Energy Charges</t>
  </si>
  <si>
    <t>(MMT)</t>
  </si>
  <si>
    <t>(Rs.)</t>
  </si>
  <si>
    <t>( Rs.)</t>
  </si>
  <si>
    <t>(kCal/Kg)</t>
  </si>
  <si>
    <t>Normative transit and handling losses</t>
  </si>
  <si>
    <t xml:space="preserve">Net coal purchased </t>
  </si>
  <si>
    <t>Quantity of coal purchased</t>
  </si>
  <si>
    <t>Total Transportation Charges</t>
  </si>
  <si>
    <t>Units</t>
  </si>
  <si>
    <t>Weighted average GCV of coal</t>
  </si>
  <si>
    <t xml:space="preserve">Total Fuel Cost </t>
  </si>
  <si>
    <t>Amount payable to coal supplier</t>
  </si>
  <si>
    <t>Int on Loan</t>
  </si>
  <si>
    <t>Gain (Loss) on Sale of Fixed Assets</t>
  </si>
  <si>
    <t>Form No: F3a</t>
  </si>
  <si>
    <t>F3a</t>
  </si>
  <si>
    <t>Dearness Allowance (DA)</t>
  </si>
  <si>
    <t>Addl. Pay &amp;  C.Off Encashment</t>
  </si>
  <si>
    <t>Bonus/ Exgratia To Employees</t>
  </si>
  <si>
    <t xml:space="preserve"> Sub Total </t>
  </si>
  <si>
    <t>Other Costs</t>
  </si>
  <si>
    <t>Sub Total</t>
  </si>
  <si>
    <t>Employee expenses capitalised</t>
  </si>
  <si>
    <t>Net Employee expenses (D)-(E)</t>
  </si>
  <si>
    <t>Lease/ Rent</t>
  </si>
  <si>
    <t>License and Registration Fees</t>
  </si>
  <si>
    <t>Other Reserves</t>
  </si>
  <si>
    <t>O&amp;M expenses for 1 month</t>
  </si>
  <si>
    <t>Total Working Capital</t>
  </si>
  <si>
    <t>The Interest rate for this purpose shall be the short-term SBI PLR as on April 1 of the tariff year</t>
  </si>
  <si>
    <t xml:space="preserve">Interest on Working Capital </t>
  </si>
  <si>
    <t>Gross
Generation</t>
  </si>
  <si>
    <t>Net
Generation</t>
  </si>
  <si>
    <t>Aux
Consumption</t>
  </si>
  <si>
    <t>Other
Charges</t>
  </si>
  <si>
    <t>Similar details to be furnished for Secondary Fuel Oil</t>
  </si>
  <si>
    <t>Share Capital, Reserves and Surplus</t>
  </si>
  <si>
    <t>Any other items (Capitalisation)</t>
  </si>
  <si>
    <t>Start of the Year</t>
  </si>
  <si>
    <t>End of the Year</t>
  </si>
  <si>
    <t>Batteries</t>
  </si>
  <si>
    <t xml:space="preserve">Land owned under full title </t>
  </si>
  <si>
    <t>Land held under lease</t>
  </si>
  <si>
    <t>For investment in land</t>
  </si>
  <si>
    <t>For cost of clearing site</t>
  </si>
  <si>
    <t>Assets Purchased New</t>
  </si>
  <si>
    <t>Plant and machinery in generating stations including plant foundations</t>
  </si>
  <si>
    <t>Hydro-electric</t>
  </si>
  <si>
    <t>Steam-electric NHRS &amp; Waste Heat Recovery Boilers / Plants</t>
  </si>
  <si>
    <t>Diesel electric &amp; gas plant</t>
  </si>
  <si>
    <t>Cooling towers and circulating water systems</t>
  </si>
  <si>
    <t>Hydraulic works forming part of hydro-electric system including:</t>
  </si>
  <si>
    <t>Dams, spillways weirs, canals, reinforced concrete flumes &amp; siphons</t>
  </si>
  <si>
    <t>Reinforced concrete pipelines and surge tanks, steel pipelines, sluice gates, steel surge (tanks) hydraulic control valves and other hydraulic works</t>
  </si>
  <si>
    <t>Building &amp; civil engineering works of a permanent character, not mentioned above:</t>
  </si>
  <si>
    <t>Offices &amp; showrooms</t>
  </si>
  <si>
    <t>Containing thermo-electric generating plant</t>
  </si>
  <si>
    <t>Containing hydro-electric generating plant</t>
  </si>
  <si>
    <t>Temporary erection such as wooden structures</t>
  </si>
  <si>
    <t>Roads other than kutcha roads</t>
  </si>
  <si>
    <t>Transformers, transformer (kiosk) sub-station equipment &amp; other fixed apparatus (including plant foundations)</t>
  </si>
  <si>
    <t>Transformers (including foundations) having a rating of 100 kilo volt amperes and over</t>
  </si>
  <si>
    <t>Switchgear, including cable connections</t>
  </si>
  <si>
    <t>Lightning arrestors:</t>
  </si>
  <si>
    <t>Station type</t>
  </si>
  <si>
    <t>Pole type</t>
  </si>
  <si>
    <t>Synchronous condenser</t>
  </si>
  <si>
    <t>Underground cable including joint boxes and disconnected boxes</t>
  </si>
  <si>
    <t>Cable duct system</t>
  </si>
  <si>
    <t>Overhead lines including supports:</t>
  </si>
  <si>
    <t>Lines on fabricated steel operating at nominal voltages higher than 66 kV</t>
  </si>
  <si>
    <t>Lines on steel supports operating at nominal voltages higher than 13.2 kV but not exceeding 66 kV</t>
  </si>
  <si>
    <t>Lines on steel or reinforced concrete supports</t>
  </si>
  <si>
    <t>Lines on treated wood supports</t>
  </si>
  <si>
    <t>Self propelled vehicles</t>
  </si>
  <si>
    <t>Air conditioning plants:</t>
  </si>
  <si>
    <t>Static</t>
  </si>
  <si>
    <t>Portable</t>
  </si>
  <si>
    <t>Office furniture and fittings</t>
  </si>
  <si>
    <t>Office equipments</t>
  </si>
  <si>
    <t>Internal wirings including fittings and apparatus</t>
  </si>
  <si>
    <t>Street Light fittings</t>
  </si>
  <si>
    <t>Apparatus let on hire:</t>
  </si>
  <si>
    <t>Other than motors</t>
  </si>
  <si>
    <t>Motors</t>
  </si>
  <si>
    <t>Radio and higher frequency carrier systems</t>
  </si>
  <si>
    <t>Telephone lines and telephones</t>
  </si>
  <si>
    <t>Assets purchased in second hand and assets not otherwise provided for in the schedule</t>
  </si>
  <si>
    <t>a)</t>
  </si>
  <si>
    <t>b)</t>
  </si>
  <si>
    <t>i)</t>
  </si>
  <si>
    <t>ii)</t>
  </si>
  <si>
    <t>iii)</t>
  </si>
  <si>
    <t>c)</t>
  </si>
  <si>
    <t>d)</t>
  </si>
  <si>
    <t>iv)</t>
  </si>
  <si>
    <t>v)</t>
  </si>
  <si>
    <t>vi)</t>
  </si>
  <si>
    <t>e)</t>
  </si>
  <si>
    <t>f)</t>
  </si>
  <si>
    <t>g)</t>
  </si>
  <si>
    <t>h)</t>
  </si>
  <si>
    <t>j)</t>
  </si>
  <si>
    <t>k)</t>
  </si>
  <si>
    <t>l)</t>
  </si>
  <si>
    <t>m)</t>
  </si>
  <si>
    <t>n)</t>
  </si>
  <si>
    <t>o)</t>
  </si>
  <si>
    <t>p)</t>
  </si>
  <si>
    <t>q)</t>
  </si>
  <si>
    <t>r)</t>
  </si>
  <si>
    <t>S No</t>
  </si>
  <si>
    <t>Generation Details (Actuals)</t>
  </si>
  <si>
    <t>Availability, for full FC recovery</t>
  </si>
  <si>
    <t>Coal Consumption (Actuals)</t>
  </si>
  <si>
    <t>Quantity of Coal</t>
  </si>
  <si>
    <t>MMT/ year</t>
  </si>
  <si>
    <t>kl/ year</t>
  </si>
  <si>
    <t>Energy Sent Out
(Normative)</t>
  </si>
  <si>
    <t>Reference Form</t>
  </si>
  <si>
    <t>Form F12</t>
  </si>
  <si>
    <t>Sl No</t>
  </si>
  <si>
    <t xml:space="preserve">Previous Year </t>
  </si>
  <si>
    <t xml:space="preserve">Current Year </t>
  </si>
  <si>
    <t>Balance at the beginning of the year</t>
  </si>
  <si>
    <t>Additions during the Year</t>
  </si>
  <si>
    <t>Balance at the end of the Year</t>
  </si>
  <si>
    <t>Grant Towards Cost Of Capital Assets</t>
  </si>
  <si>
    <t xml:space="preserve"> Total</t>
  </si>
  <si>
    <t>Grants towards cost of capital assets</t>
  </si>
  <si>
    <t>Form No: F11a</t>
  </si>
  <si>
    <t xml:space="preserve">        Grants towards cost of capital assets</t>
  </si>
  <si>
    <t>F11a</t>
  </si>
  <si>
    <t>Form No. F8</t>
  </si>
  <si>
    <t>Amount received</t>
  </si>
  <si>
    <t>Secured Loans</t>
  </si>
  <si>
    <t>Unsecured Loans</t>
  </si>
  <si>
    <t>b) Capital Work in Progress</t>
  </si>
  <si>
    <t>Variable Costs, including Fuel Cost</t>
  </si>
  <si>
    <t>Less: Interest &amp; other expenses capitalised</t>
  </si>
  <si>
    <t>Payment Under Workman's Compensation And Gratuity</t>
  </si>
  <si>
    <t>Contribution To Terminal Benefits</t>
  </si>
  <si>
    <t>Provident Fund Contribution</t>
  </si>
  <si>
    <t>Provision for PF Fund</t>
  </si>
  <si>
    <t xml:space="preserve">Employee Strength </t>
  </si>
  <si>
    <t>Sl.No</t>
  </si>
  <si>
    <t>Working Strength At The Beginning Of The Year</t>
  </si>
  <si>
    <t>Sanctioned Strength At The Beginning Of The Year</t>
  </si>
  <si>
    <t>Category 1</t>
  </si>
  <si>
    <t>Category 2</t>
  </si>
  <si>
    <t>Category 3</t>
  </si>
  <si>
    <t>Category 4</t>
  </si>
  <si>
    <t>F5a</t>
  </si>
  <si>
    <t>Employee Strength</t>
  </si>
  <si>
    <t>G</t>
  </si>
  <si>
    <t xml:space="preserve">Average Equity </t>
  </si>
  <si>
    <t>Paise/kWh</t>
  </si>
  <si>
    <t>Revised Estimate</t>
  </si>
  <si>
    <t>Form No.5A</t>
  </si>
  <si>
    <t>Form No. F15</t>
  </si>
  <si>
    <t>Applicable tax rate (t %)</t>
  </si>
  <si>
    <t>RoE (pre-tax)</t>
  </si>
  <si>
    <r>
      <t>Rate of Return on Equity</t>
    </r>
    <r>
      <rPr>
        <b/>
        <sz val="8"/>
        <rFont val="Arial"/>
        <family val="2"/>
      </rPr>
      <t xml:space="preserve"> (pre-tax)</t>
    </r>
  </si>
  <si>
    <t>Return on Equity (pre-tax except FY2010-11)</t>
  </si>
  <si>
    <t>Income Tax**</t>
  </si>
  <si>
    <t>** Return on equity allowed is pre-tax for the Tariff period</t>
  </si>
  <si>
    <t>* AAD is not allowed as per regulations for the Tariff period</t>
  </si>
  <si>
    <t>Advance Against Depreciation *</t>
  </si>
  <si>
    <t>Details/Information to be Submitted in respect of Fuel for Computation of energy charges</t>
  </si>
  <si>
    <t>______________________________________</t>
  </si>
  <si>
    <t xml:space="preserve">Month
</t>
  </si>
  <si>
    <t xml:space="preserve">Unit
</t>
  </si>
  <si>
    <t xml:space="preserve">(MMT)
</t>
  </si>
  <si>
    <t xml:space="preserve">Adjustment  (+/-)  in  quantity  supplied  made by Coal Company
</t>
  </si>
  <si>
    <t xml:space="preserve">Coal supplied  by Coal Company (1+2)
</t>
  </si>
  <si>
    <t xml:space="preserve">Normative   Transit   &amp;  Handling   Losses  (For coal based Projects)
</t>
  </si>
  <si>
    <t xml:space="preserve">Net coal  Supplied (3-4)
</t>
  </si>
  <si>
    <t xml:space="preserve">Amount    charged    by    the    Coal    Company
</t>
  </si>
  <si>
    <t xml:space="preserve">(Rs.)
</t>
  </si>
  <si>
    <t xml:space="preserve">Total amount Charged (6+7)
</t>
  </si>
  <si>
    <t xml:space="preserve">Transportation     charges    by    rail/ship/road transport
</t>
  </si>
  <si>
    <t xml:space="preserve">( Rs.)
</t>
  </si>
  <si>
    <t xml:space="preserve">Adjustment  (+/-)  in  amount  charged   made by Railways/Transport Company
</t>
  </si>
  <si>
    <t xml:space="preserve">Demurrage Charges, if any
</t>
  </si>
  <si>
    <t xml:space="preserve">Total Transportation  Charges (9+/-10-11+12)
</t>
  </si>
  <si>
    <t xml:space="preserve">Total amount Charged for coal supplied including Transportation  (8+13)
</t>
  </si>
  <si>
    <t xml:space="preserve">Weighted  average  GCV  of  coal  as fired
</t>
  </si>
  <si>
    <t xml:space="preserve">(kCal/Kg)
</t>
  </si>
  <si>
    <t>Name of the Power Station/ Unit</t>
  </si>
  <si>
    <t xml:space="preserve">Note:
1   Similar details to be furnished for natural gas/liquid fuel for CCGT station and secondary fuel oil for coal based thermal plants
</t>
  </si>
  <si>
    <t xml:space="preserve">Adjustment  (+/-) in amount charged made by Coal Company
</t>
  </si>
  <si>
    <t xml:space="preserve">Cost  of  diesel  in  transporting   coal  through MGR system, if applicable
</t>
  </si>
  <si>
    <t xml:space="preserve">For  preceeding 3rd Month
</t>
  </si>
  <si>
    <t xml:space="preserve">For preceeding 2nd Month
</t>
  </si>
  <si>
    <t xml:space="preserve">For preceeding 1st Month
</t>
  </si>
  <si>
    <t>Form No.: F16</t>
  </si>
  <si>
    <t>R&amp;M expenses capitalised</t>
  </si>
  <si>
    <t>A&amp;G expenses capitalized</t>
  </si>
  <si>
    <t>Details/Information to be Submitted in respect of Fuel for Computation of Energy Charges1</t>
  </si>
  <si>
    <t xml:space="preserve">Quantity     of     Coal     supplied     by Coal Company
</t>
  </si>
  <si>
    <t>Demand/ Fixed Charges1</t>
  </si>
  <si>
    <t>1 Fixed charges to include incentive also</t>
  </si>
  <si>
    <t>Name of the Generating Company/Station</t>
  </si>
  <si>
    <t>GENERATION PROGRAMME FROM FY 2010-11 to FY 2015-16</t>
  </si>
  <si>
    <t>GENERATION PROGRAMME FROM FY 2010-11 TO FY 2015-16</t>
  </si>
  <si>
    <t>Note: The Capital cost of the project which was initiated prior to the said years and on which the work is still going on, can also be included in the above schedule</t>
  </si>
  <si>
    <t>Transition period filing in FY 2011-12 to be done for Previous Year, Current Year and Ensuing Year</t>
  </si>
  <si>
    <t>Electronic copy in the form of CD shall also be furnished</t>
  </si>
  <si>
    <t>FY(n-1)</t>
  </si>
  <si>
    <t>FY 2011-12</t>
  </si>
  <si>
    <t>FY(n)</t>
  </si>
  <si>
    <t xml:space="preserve">FY 2012-13 </t>
  </si>
  <si>
    <t>FY(n+1)</t>
  </si>
  <si>
    <t>FY 2013-14</t>
  </si>
  <si>
    <t>FY(n+2)</t>
  </si>
  <si>
    <t>FY 2014-15</t>
  </si>
  <si>
    <t>FY(n+3)</t>
  </si>
  <si>
    <t>FY 2015-16</t>
  </si>
  <si>
    <t>FY 2010-11</t>
  </si>
  <si>
    <t xml:space="preserve">3) </t>
  </si>
  <si>
    <t>Index</t>
  </si>
  <si>
    <t>FY(n+4)</t>
  </si>
  <si>
    <t>CP</t>
  </si>
  <si>
    <t>Control Period</t>
  </si>
  <si>
    <t>FY (n-1)</t>
  </si>
  <si>
    <t>FY (n)</t>
  </si>
  <si>
    <t>FY (n+1)</t>
  </si>
  <si>
    <t>FY (n+2)</t>
  </si>
  <si>
    <t>FY (n+3)</t>
  </si>
  <si>
    <t>FY (n+4)</t>
  </si>
  <si>
    <t>Name of the Generating Company/Station (Thermal)</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</si>
</sst>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quot;£&quot;* #,##0_-;_-&quot;£&quot;* &quot;-&quot;_-;_-@_-"/>
    <numFmt numFmtId="179" formatCode="_-&quot;£&quot;* #,##0.00_-;\-&quot;£&quot;* #,##0.00_-;_-&quot;£&quot;* &quot;-&quot;??_-;_-@_-"/>
    <numFmt numFmtId="180" formatCode="0.000"/>
    <numFmt numFmtId="181" formatCode="0.0"/>
    <numFmt numFmtId="182" formatCode="0.0%"/>
    <numFmt numFmtId="183" formatCode="#,##0.00_ ;\-#,##0.00\ "/>
    <numFmt numFmtId="184" formatCode="_-* #,##0_-;\-* #,##0_-;_-* &quot;-&quot;??_-;_-@_-"/>
    <numFmt numFmtId="185" formatCode="0_)"/>
    <numFmt numFmtId="186" formatCode="_(* #,##0_);_(* \(#,##0\);_(* &quot;-&quot;??_);_(@_)"/>
    <numFmt numFmtId="187" formatCode="_(* #,##0.0_);_(* \(#,##0.0\);_(* &quot;-&quot;??_);_(@_)"/>
    <numFmt numFmtId="188" formatCode="0.00_)"/>
    <numFmt numFmtId="189" formatCode="&quot;ß&quot;#,##0.00_);\(&quot;ß&quot;#,##0.00\)"/>
    <numFmt numFmtId="190" formatCode="0.0000"/>
    <numFmt numFmtId="191" formatCode="0.00000"/>
    <numFmt numFmtId="192" formatCode="_-* #,##0.0_-;\-* #,##0.0_-;_-* &quot;-&quot;??_-;_-@_-"/>
    <numFmt numFmtId="193" formatCode="[$-409]d\-mmm\-yyyy;@"/>
    <numFmt numFmtId="194" formatCode="_-* #,##0.000_-;\-* #,##0.000_-;_-* &quot;-&quot;??_-;_-@_-"/>
    <numFmt numFmtId="195" formatCode="0.000000"/>
    <numFmt numFmtId="196" formatCode="0.0_)"/>
    <numFmt numFmtId="197" formatCode="0.0_);[Red]\-0.0_)"/>
    <numFmt numFmtId="198" formatCode="#,##0_ ;\-#,##0\ "/>
    <numFmt numFmtId="199" formatCode="0.000%"/>
    <numFmt numFmtId="200" formatCode="0_);[Red]\-0_)"/>
    <numFmt numFmtId="201" formatCode="0.00_);[Red]\-0.00_)"/>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s>
  <fonts count="53">
    <font>
      <sz val="10"/>
      <name val="Arial"/>
      <family val="0"/>
    </font>
    <font>
      <u val="single"/>
      <sz val="10"/>
      <color indexed="36"/>
      <name val="Arial"/>
      <family val="2"/>
    </font>
    <font>
      <u val="single"/>
      <sz val="10"/>
      <color indexed="12"/>
      <name val="Arial"/>
      <family val="2"/>
    </font>
    <font>
      <b/>
      <sz val="10"/>
      <name val="Arial"/>
      <family val="2"/>
    </font>
    <font>
      <sz val="10"/>
      <name val="Times New Roman"/>
      <family val="1"/>
    </font>
    <font>
      <b/>
      <sz val="10"/>
      <color indexed="8"/>
      <name val="Times New Roman"/>
      <family val="1"/>
    </font>
    <font>
      <b/>
      <sz val="10"/>
      <name val="Times New Roman"/>
      <family val="1"/>
    </font>
    <font>
      <b/>
      <sz val="12"/>
      <name val="Arial"/>
      <family val="2"/>
    </font>
    <font>
      <sz val="12"/>
      <name val="Tms Rmn"/>
      <family val="0"/>
    </font>
    <font>
      <b/>
      <sz val="11"/>
      <name val="Arial"/>
      <family val="2"/>
    </font>
    <font>
      <sz val="10"/>
      <name val="Helv"/>
      <family val="0"/>
    </font>
    <font>
      <sz val="8"/>
      <name val="Arial"/>
      <family val="2"/>
    </font>
    <font>
      <sz val="7"/>
      <name val="Small Fonts"/>
      <family val="2"/>
    </font>
    <font>
      <b/>
      <i/>
      <sz val="16"/>
      <name val="Helv"/>
      <family val="0"/>
    </font>
    <font>
      <u val="single"/>
      <sz val="10"/>
      <name val="Times New Roman"/>
      <family val="1"/>
    </font>
    <font>
      <sz val="12"/>
      <name val="Times New Roman"/>
      <family val="1"/>
    </font>
    <font>
      <sz val="10"/>
      <name val="Courier"/>
      <family val="3"/>
    </font>
    <font>
      <sz val="10"/>
      <color indexed="9"/>
      <name val="Times New Roman"/>
      <family val="1"/>
    </font>
    <font>
      <b/>
      <i/>
      <sz val="12"/>
      <name val="Times New Roman"/>
      <family val="1"/>
    </font>
    <font>
      <sz val="12"/>
      <color indexed="9"/>
      <name val="Times New Roman"/>
      <family val="1"/>
    </font>
    <font>
      <b/>
      <sz val="12"/>
      <color indexed="9"/>
      <name val="Times New Roman"/>
      <family val="1"/>
    </font>
    <font>
      <sz val="10"/>
      <color indexed="8"/>
      <name val="Arial"/>
      <family val="2"/>
    </font>
    <font>
      <u val="single"/>
      <sz val="10"/>
      <name val="Arial"/>
      <family val="2"/>
    </font>
    <font>
      <sz val="10"/>
      <color indexed="48"/>
      <name val="Arial"/>
      <family val="2"/>
    </font>
    <font>
      <sz val="10"/>
      <color indexed="9"/>
      <name val="Arial"/>
      <family val="2"/>
    </font>
    <font>
      <b/>
      <sz val="10"/>
      <color indexed="9"/>
      <name val="Arial"/>
      <family val="2"/>
    </font>
    <font>
      <sz val="12"/>
      <name val="Arial"/>
      <family val="2"/>
    </font>
    <font>
      <b/>
      <sz val="10"/>
      <color indexed="8"/>
      <name val="Arial"/>
      <family val="2"/>
    </font>
    <font>
      <b/>
      <sz val="10"/>
      <color indexed="10"/>
      <name val="Arial"/>
      <family val="2"/>
    </font>
    <font>
      <b/>
      <sz val="10"/>
      <color indexed="61"/>
      <name val="Arial"/>
      <family val="2"/>
    </font>
    <font>
      <sz val="10"/>
      <color indexed="61"/>
      <name val="Arial"/>
      <family val="2"/>
    </font>
    <font>
      <b/>
      <u val="single"/>
      <sz val="10"/>
      <color indexed="9"/>
      <name val="Arial"/>
      <family val="2"/>
    </font>
    <font>
      <b/>
      <i/>
      <sz val="10"/>
      <name val="Arial"/>
      <family val="2"/>
    </font>
    <font>
      <sz val="11"/>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8"/>
        <bgColor indexed="64"/>
      </patternFill>
    </fill>
    <fill>
      <patternFill patternType="solid">
        <fgColor indexed="41"/>
        <bgColor indexed="64"/>
      </patternFill>
    </fill>
    <fill>
      <patternFill patternType="solid">
        <fgColor indexed="12"/>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color indexed="8"/>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thin"/>
      <bottom style="medium"/>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medium"/>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medium"/>
    </border>
    <border>
      <left style="medium"/>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82">
    <xf numFmtId="0" fontId="0" fillId="0" borderId="0">
      <alignment/>
      <protection/>
    </xf>
    <xf numFmtId="0" fontId="0" fillId="0" borderId="0" applyNumberFormat="0" applyFill="0" applyBorder="0" applyAlignment="0" applyProtection="0"/>
    <xf numFmtId="41"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8" fillId="0" borderId="0" applyNumberFormat="0" applyFill="0" applyBorder="0" applyAlignment="0" applyProtection="0"/>
    <xf numFmtId="0" fontId="38" fillId="15" borderId="1" applyNumberFormat="0" applyAlignment="0" applyProtection="0"/>
    <xf numFmtId="0" fontId="39" fillId="16" borderId="2" applyNumberFormat="0" applyAlignment="0" applyProtection="0"/>
    <xf numFmtId="171" fontId="0" fillId="0" borderId="0" applyFont="0" applyFill="0" applyBorder="0" applyAlignment="0" applyProtection="0"/>
    <xf numFmtId="0" fontId="10" fillId="0" borderId="3">
      <alignment/>
      <protection/>
    </xf>
    <xf numFmtId="169" fontId="0" fillId="0" borderId="0" applyFont="0" applyFill="0" applyBorder="0" applyAlignment="0" applyProtection="0"/>
    <xf numFmtId="0" fontId="10" fillId="0" borderId="3">
      <alignment/>
      <protection/>
    </xf>
    <xf numFmtId="179" fontId="0" fillId="0" borderId="0" applyFont="0" applyFill="0" applyBorder="0" applyAlignment="0" applyProtection="0"/>
    <xf numFmtId="17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17" borderId="0" applyNumberFormat="0" applyBorder="0" applyAlignment="0" applyProtection="0"/>
    <xf numFmtId="38" fontId="11" fillId="6" borderId="0" applyNumberFormat="0" applyBorder="0" applyAlignment="0" applyProtection="0"/>
    <xf numFmtId="0" fontId="7" fillId="0" borderId="4" applyNumberFormat="0" applyAlignment="0" applyProtection="0"/>
    <xf numFmtId="0" fontId="7" fillId="0" borderId="5">
      <alignment horizontal="left" vertical="center"/>
      <protection/>
    </xf>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7" borderId="1" applyNumberFormat="0" applyAlignment="0" applyProtection="0"/>
    <xf numFmtId="10" fontId="11" fillId="4" borderId="9" applyNumberFormat="0" applyBorder="0" applyAlignment="0" applyProtection="0"/>
    <xf numFmtId="0" fontId="46" fillId="0" borderId="10" applyNumberFormat="0" applyFill="0" applyAlignment="0" applyProtection="0"/>
    <xf numFmtId="0" fontId="47" fillId="7" borderId="0" applyNumberFormat="0" applyBorder="0" applyAlignment="0" applyProtection="0"/>
    <xf numFmtId="37" fontId="12" fillId="0" borderId="0">
      <alignment/>
      <protection/>
    </xf>
    <xf numFmtId="188"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4" borderId="11" applyNumberFormat="0" applyFont="0" applyAlignment="0" applyProtection="0"/>
    <xf numFmtId="0" fontId="48" fillId="15" borderId="12" applyNumberFormat="0" applyAlignment="0" applyProtection="0"/>
    <xf numFmtId="9"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1" fillId="0" borderId="0" applyNumberFormat="0" applyFill="0" applyBorder="0" applyAlignment="0" applyProtection="0"/>
  </cellStyleXfs>
  <cellXfs count="918">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xf>
    <xf numFmtId="0" fontId="4" fillId="0" borderId="0" xfId="0" applyFont="1" applyFill="1" applyBorder="1" applyAlignment="1">
      <alignment wrapText="1"/>
    </xf>
    <xf numFmtId="0" fontId="4" fillId="0" borderId="0" xfId="0" applyNumberFormat="1" applyFont="1" applyFill="1" applyAlignment="1">
      <alignment/>
    </xf>
    <xf numFmtId="0" fontId="4" fillId="0" borderId="0" xfId="0" applyFont="1" applyFill="1" applyBorder="1" applyAlignment="1">
      <alignment/>
    </xf>
    <xf numFmtId="0" fontId="4" fillId="0" borderId="0" xfId="0" applyNumberFormat="1" applyFont="1" applyFill="1" applyBorder="1" applyAlignment="1">
      <alignment/>
    </xf>
    <xf numFmtId="0" fontId="6" fillId="0" borderId="0" xfId="0" applyFont="1" applyFill="1" applyBorder="1" applyAlignment="1">
      <alignment horizontal="centerContinuous"/>
    </xf>
    <xf numFmtId="0" fontId="6"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center"/>
    </xf>
    <xf numFmtId="0" fontId="4" fillId="0" borderId="0" xfId="0" applyFont="1" applyBorder="1" applyAlignment="1">
      <alignment/>
    </xf>
    <xf numFmtId="0" fontId="6" fillId="0" borderId="0" xfId="0" applyNumberFormat="1" applyFont="1" applyFill="1" applyAlignment="1">
      <alignment/>
    </xf>
    <xf numFmtId="0" fontId="4" fillId="0" borderId="0" xfId="0" applyFont="1" applyBorder="1" applyAlignment="1">
      <alignment/>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xf>
    <xf numFmtId="187" fontId="6" fillId="0" borderId="0" xfId="0" applyNumberFormat="1" applyFont="1" applyFill="1" applyBorder="1" applyAlignment="1">
      <alignment/>
    </xf>
    <xf numFmtId="186" fontId="4" fillId="0" borderId="0" xfId="0" applyNumberFormat="1" applyFont="1" applyFill="1" applyBorder="1" applyAlignment="1">
      <alignment horizontal="left"/>
    </xf>
    <xf numFmtId="187" fontId="4" fillId="0" borderId="0" xfId="0" applyNumberFormat="1" applyFont="1" applyFill="1" applyBorder="1" applyAlignment="1">
      <alignment horizontal="left"/>
    </xf>
    <xf numFmtId="187" fontId="6" fillId="0" borderId="0" xfId="0" applyNumberFormat="1" applyFont="1" applyFill="1" applyBorder="1" applyAlignment="1">
      <alignment horizontal="left"/>
    </xf>
    <xf numFmtId="187" fontId="4" fillId="0" borderId="0" xfId="0" applyNumberFormat="1" applyFont="1" applyFill="1" applyBorder="1" applyAlignment="1">
      <alignment/>
    </xf>
    <xf numFmtId="0" fontId="4" fillId="0" borderId="0" xfId="0" applyFont="1" applyAlignment="1">
      <alignment vertical="center" wrapText="1"/>
    </xf>
    <xf numFmtId="0" fontId="6" fillId="17" borderId="0" xfId="0" applyFont="1" applyFill="1" applyBorder="1" applyAlignment="1">
      <alignment/>
    </xf>
    <xf numFmtId="0" fontId="0" fillId="0" borderId="0" xfId="66" applyAlignment="1">
      <alignment vertical="center"/>
      <protection/>
    </xf>
    <xf numFmtId="0" fontId="0" fillId="0" borderId="0" xfId="66" applyFill="1" applyAlignment="1">
      <alignment vertical="center"/>
      <protection/>
    </xf>
    <xf numFmtId="0" fontId="0" fillId="0" borderId="0" xfId="66" applyAlignment="1">
      <alignment vertical="center" wrapText="1"/>
      <protection/>
    </xf>
    <xf numFmtId="2" fontId="16" fillId="0" borderId="0" xfId="70" applyNumberFormat="1">
      <alignment/>
      <protection/>
    </xf>
    <xf numFmtId="2" fontId="3" fillId="0" borderId="0" xfId="70" applyNumberFormat="1" applyFont="1">
      <alignment/>
      <protection/>
    </xf>
    <xf numFmtId="0" fontId="17" fillId="18" borderId="0" xfId="0" applyFont="1" applyFill="1" applyAlignment="1">
      <alignment/>
    </xf>
    <xf numFmtId="0" fontId="17" fillId="18" borderId="0" xfId="0" applyNumberFormat="1" applyFont="1" applyFill="1" applyAlignment="1">
      <alignment/>
    </xf>
    <xf numFmtId="0" fontId="19" fillId="18" borderId="0" xfId="0" applyFont="1" applyFill="1" applyAlignment="1">
      <alignment/>
    </xf>
    <xf numFmtId="0" fontId="15" fillId="0" borderId="0" xfId="0" applyFont="1" applyAlignment="1">
      <alignment/>
    </xf>
    <xf numFmtId="0" fontId="15" fillId="0" borderId="0" xfId="66" applyFont="1" applyAlignment="1">
      <alignment vertical="center"/>
      <protection/>
    </xf>
    <xf numFmtId="0" fontId="19" fillId="18" borderId="0" xfId="66" applyFont="1" applyFill="1" applyAlignment="1">
      <alignment vertical="center"/>
      <protection/>
    </xf>
    <xf numFmtId="0" fontId="0" fillId="0" borderId="0" xfId="66" applyFont="1" applyAlignment="1">
      <alignment vertical="center"/>
      <protection/>
    </xf>
    <xf numFmtId="0" fontId="18" fillId="17" borderId="0" xfId="0" applyFont="1" applyFill="1" applyBorder="1" applyAlignment="1">
      <alignment/>
    </xf>
    <xf numFmtId="0" fontId="5" fillId="0" borderId="0" xfId="0" applyNumberFormat="1" applyFont="1" applyFill="1" applyBorder="1" applyAlignment="1">
      <alignment horizontal="center"/>
    </xf>
    <xf numFmtId="0" fontId="3" fillId="17" borderId="0" xfId="66" applyFont="1" applyFill="1" applyAlignment="1">
      <alignment vertical="center"/>
      <protection/>
    </xf>
    <xf numFmtId="0" fontId="3" fillId="0" borderId="0" xfId="66" applyFont="1" applyAlignment="1">
      <alignment vertical="center"/>
      <protection/>
    </xf>
    <xf numFmtId="0" fontId="3" fillId="0" borderId="14" xfId="67" applyFont="1" applyFill="1" applyBorder="1" applyAlignment="1">
      <alignment horizontal="center" vertical="center"/>
      <protection/>
    </xf>
    <xf numFmtId="2" fontId="0" fillId="0" borderId="15" xfId="67" applyNumberFormat="1" applyFont="1" applyFill="1" applyBorder="1" applyAlignment="1">
      <alignment horizontal="center" vertical="center"/>
      <protection/>
    </xf>
    <xf numFmtId="2" fontId="0" fillId="0" borderId="9" xfId="67" applyNumberFormat="1" applyFont="1" applyFill="1" applyBorder="1" applyAlignment="1">
      <alignment horizontal="center" vertical="center"/>
      <protection/>
    </xf>
    <xf numFmtId="2" fontId="3" fillId="0" borderId="9" xfId="76" applyNumberFormat="1" applyFont="1" applyFill="1" applyBorder="1" applyAlignment="1">
      <alignment horizontal="center" vertical="center"/>
    </xf>
    <xf numFmtId="2" fontId="3" fillId="0" borderId="16" xfId="76" applyNumberFormat="1" applyFont="1" applyFill="1" applyBorder="1" applyAlignment="1">
      <alignment horizontal="center" vertical="center"/>
    </xf>
    <xf numFmtId="2" fontId="3" fillId="0" borderId="17" xfId="67" applyNumberFormat="1" applyFont="1" applyFill="1" applyBorder="1" applyAlignment="1">
      <alignment horizontal="center" vertical="center"/>
      <protection/>
    </xf>
    <xf numFmtId="2" fontId="3" fillId="0" borderId="18" xfId="67" applyNumberFormat="1" applyFont="1" applyFill="1" applyBorder="1" applyAlignment="1">
      <alignment horizontal="center" vertical="center"/>
      <protection/>
    </xf>
    <xf numFmtId="0" fontId="4" fillId="0" borderId="0" xfId="72" applyFont="1">
      <alignment/>
      <protection/>
    </xf>
    <xf numFmtId="0" fontId="4" fillId="0" borderId="0" xfId="72" applyFont="1" applyAlignment="1">
      <alignment horizontal="center" vertical="top" wrapText="1"/>
      <protection/>
    </xf>
    <xf numFmtId="0" fontId="6" fillId="0" borderId="0" xfId="72" applyFont="1">
      <alignment/>
      <protection/>
    </xf>
    <xf numFmtId="0" fontId="4" fillId="0" borderId="0" xfId="72" applyFont="1" applyAlignment="1">
      <alignment vertical="top" wrapText="1"/>
      <protection/>
    </xf>
    <xf numFmtId="0" fontId="4" fillId="0" borderId="0" xfId="72" applyFont="1" applyBorder="1" applyAlignment="1">
      <alignment horizontal="center" vertical="top" wrapText="1"/>
      <protection/>
    </xf>
    <xf numFmtId="0" fontId="6" fillId="0" borderId="0" xfId="72" applyFont="1" applyBorder="1" applyAlignment="1">
      <alignment horizontal="center" vertical="top" wrapText="1"/>
      <protection/>
    </xf>
    <xf numFmtId="0" fontId="18" fillId="17" borderId="0" xfId="66" applyFont="1" applyFill="1" applyAlignment="1">
      <alignment vertical="center"/>
      <protection/>
    </xf>
    <xf numFmtId="0" fontId="0" fillId="0" borderId="19"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16" fillId="0" borderId="0" xfId="70" applyAlignment="1">
      <alignment wrapText="1"/>
      <protection/>
    </xf>
    <xf numFmtId="0" fontId="22" fillId="0" borderId="0" xfId="68" applyFont="1" applyFill="1" applyAlignment="1">
      <alignment horizontal="left" vertical="center"/>
      <protection/>
    </xf>
    <xf numFmtId="0" fontId="3" fillId="0" borderId="19" xfId="0" applyFont="1" applyBorder="1" applyAlignment="1">
      <alignment horizontal="right"/>
    </xf>
    <xf numFmtId="0" fontId="3" fillId="0" borderId="9" xfId="0" applyFont="1" applyBorder="1" applyAlignment="1">
      <alignment/>
    </xf>
    <xf numFmtId="0" fontId="3" fillId="0" borderId="19" xfId="0" applyFont="1" applyBorder="1" applyAlignment="1">
      <alignment horizontal="left"/>
    </xf>
    <xf numFmtId="0" fontId="3" fillId="0" borderId="9" xfId="0" applyFont="1" applyBorder="1" applyAlignment="1">
      <alignment horizontal="left"/>
    </xf>
    <xf numFmtId="0" fontId="0" fillId="0" borderId="0" xfId="68" applyFont="1" applyFill="1" applyAlignment="1">
      <alignment vertical="center"/>
      <protection/>
    </xf>
    <xf numFmtId="0" fontId="20" fillId="18" borderId="0" xfId="66" applyFont="1" applyFill="1" applyAlignment="1">
      <alignment vertical="center"/>
      <protection/>
    </xf>
    <xf numFmtId="0" fontId="3" fillId="0" borderId="9" xfId="73" applyFont="1" applyBorder="1" applyAlignment="1">
      <alignment horizontal="center" vertical="top" wrapText="1"/>
      <protection/>
    </xf>
    <xf numFmtId="0" fontId="0" fillId="0" borderId="19" xfId="0" applyFont="1" applyBorder="1" applyAlignment="1">
      <alignment horizontal="center" vertical="center" wrapText="1"/>
    </xf>
    <xf numFmtId="0" fontId="3" fillId="0" borderId="19" xfId="73" applyFont="1" applyBorder="1" applyAlignment="1">
      <alignment horizontal="center" vertical="top" wrapText="1"/>
      <protection/>
    </xf>
    <xf numFmtId="0" fontId="0" fillId="0" borderId="0" xfId="0" applyFont="1" applyFill="1" applyBorder="1" applyAlignment="1">
      <alignment horizontal="right"/>
    </xf>
    <xf numFmtId="2" fontId="3" fillId="17" borderId="17" xfId="73" applyNumberFormat="1" applyFont="1" applyFill="1" applyBorder="1" applyAlignment="1">
      <alignment horizontal="right" vertical="top" wrapText="1"/>
      <protection/>
    </xf>
    <xf numFmtId="0" fontId="3" fillId="0" borderId="14" xfId="66" applyFont="1" applyBorder="1" applyAlignment="1">
      <alignment vertical="center" wrapText="1"/>
      <protection/>
    </xf>
    <xf numFmtId="0" fontId="3" fillId="0" borderId="17" xfId="66" applyFont="1" applyBorder="1" applyAlignment="1">
      <alignment vertical="center" wrapText="1"/>
      <protection/>
    </xf>
    <xf numFmtId="0" fontId="3" fillId="0" borderId="19"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3" fillId="19" borderId="20" xfId="0" applyFont="1" applyFill="1" applyBorder="1" applyAlignment="1">
      <alignment horizontal="center" vertical="center" wrapText="1"/>
    </xf>
    <xf numFmtId="0" fontId="3" fillId="19" borderId="15" xfId="0" applyFont="1" applyFill="1" applyBorder="1" applyAlignment="1">
      <alignment horizontal="center" vertical="center" wrapText="1"/>
    </xf>
    <xf numFmtId="0" fontId="3" fillId="19" borderId="15" xfId="0" applyFont="1" applyFill="1" applyBorder="1" applyAlignment="1">
      <alignment horizontal="center" vertical="center"/>
    </xf>
    <xf numFmtId="171" fontId="3" fillId="19" borderId="21" xfId="0" applyNumberFormat="1" applyFont="1" applyFill="1" applyBorder="1" applyAlignment="1">
      <alignment horizontal="center" vertical="center"/>
    </xf>
    <xf numFmtId="0" fontId="3" fillId="19" borderId="19" xfId="0" applyFont="1" applyFill="1" applyBorder="1" applyAlignment="1">
      <alignment horizontal="center" vertical="center" wrapText="1"/>
    </xf>
    <xf numFmtId="0" fontId="3" fillId="19" borderId="9" xfId="0" applyFont="1" applyFill="1" applyBorder="1" applyAlignment="1">
      <alignment horizontal="center" vertical="center" wrapText="1"/>
    </xf>
    <xf numFmtId="49" fontId="3" fillId="19" borderId="9" xfId="0" applyNumberFormat="1" applyFont="1" applyFill="1" applyBorder="1" applyAlignment="1">
      <alignment horizontal="center" vertical="center"/>
    </xf>
    <xf numFmtId="49" fontId="3" fillId="19" borderId="16" xfId="0" applyNumberFormat="1" applyFont="1" applyFill="1" applyBorder="1" applyAlignment="1">
      <alignment horizontal="center" vertical="center"/>
    </xf>
    <xf numFmtId="0" fontId="3" fillId="19" borderId="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vertical="center"/>
    </xf>
    <xf numFmtId="0" fontId="25" fillId="18" borderId="0" xfId="0" applyFont="1" applyFill="1" applyAlignment="1">
      <alignment horizontal="right"/>
    </xf>
    <xf numFmtId="0" fontId="0" fillId="2" borderId="9" xfId="0" applyFont="1" applyFill="1" applyBorder="1" applyAlignment="1">
      <alignment horizontal="center" vertical="center"/>
    </xf>
    <xf numFmtId="0" fontId="0" fillId="2" borderId="9" xfId="0" applyFont="1" applyFill="1" applyBorder="1" applyAlignment="1">
      <alignment horizontal="right" vertical="center"/>
    </xf>
    <xf numFmtId="2" fontId="0" fillId="2" borderId="9" xfId="0" applyNumberFormat="1" applyFont="1" applyFill="1" applyBorder="1" applyAlignment="1">
      <alignment horizontal="right" vertical="center"/>
    </xf>
    <xf numFmtId="0" fontId="0" fillId="2" borderId="9" xfId="0" applyFont="1" applyFill="1" applyBorder="1" applyAlignment="1">
      <alignment vertical="center"/>
    </xf>
    <xf numFmtId="171" fontId="0" fillId="2" borderId="9" xfId="0" applyNumberFormat="1" applyFont="1" applyFill="1" applyBorder="1" applyAlignment="1">
      <alignment vertical="center"/>
    </xf>
    <xf numFmtId="171" fontId="0" fillId="2" borderId="16" xfId="0" applyNumberFormat="1" applyFont="1" applyFill="1" applyBorder="1" applyAlignment="1">
      <alignment vertical="center"/>
    </xf>
    <xf numFmtId="0" fontId="0" fillId="0" borderId="19" xfId="0" applyFont="1" applyBorder="1" applyAlignment="1">
      <alignment horizontal="center" vertical="center"/>
    </xf>
    <xf numFmtId="0" fontId="0" fillId="0" borderId="9" xfId="0" applyFont="1" applyBorder="1" applyAlignment="1">
      <alignment vertical="center"/>
    </xf>
    <xf numFmtId="2" fontId="0" fillId="0" borderId="9" xfId="43" applyNumberFormat="1" applyFont="1" applyBorder="1" applyAlignment="1">
      <alignment horizontal="right" vertical="center"/>
    </xf>
    <xf numFmtId="171" fontId="0" fillId="0" borderId="9" xfId="43" applyFont="1" applyBorder="1" applyAlignment="1">
      <alignment horizontal="center" vertical="center"/>
    </xf>
    <xf numFmtId="171" fontId="0" fillId="0" borderId="9" xfId="43" applyFont="1" applyBorder="1" applyAlignment="1">
      <alignment horizontal="right" vertical="center"/>
    </xf>
    <xf numFmtId="0" fontId="3" fillId="0" borderId="9" xfId="0" applyFont="1" applyFill="1" applyBorder="1" applyAlignment="1">
      <alignment vertical="center"/>
    </xf>
    <xf numFmtId="2" fontId="3" fillId="0" borderId="9" xfId="0" applyNumberFormat="1" applyFont="1" applyFill="1" applyBorder="1" applyAlignment="1">
      <alignment vertical="center"/>
    </xf>
    <xf numFmtId="2" fontId="3" fillId="0" borderId="16" xfId="0" applyNumberFormat="1" applyFont="1" applyFill="1" applyBorder="1" applyAlignment="1">
      <alignment vertical="center"/>
    </xf>
    <xf numFmtId="0" fontId="0" fillId="0" borderId="9" xfId="0" applyFont="1" applyBorder="1" applyAlignment="1">
      <alignment horizontal="center" vertical="center"/>
    </xf>
    <xf numFmtId="2" fontId="0" fillId="0" borderId="9" xfId="0" applyNumberFormat="1" applyFont="1" applyBorder="1" applyAlignment="1">
      <alignment horizontal="right" vertical="center"/>
    </xf>
    <xf numFmtId="171" fontId="0" fillId="0" borderId="9" xfId="0" applyNumberFormat="1" applyFont="1" applyBorder="1" applyAlignment="1">
      <alignment vertical="center"/>
    </xf>
    <xf numFmtId="171" fontId="0" fillId="0" borderId="16" xfId="0" applyNumberFormat="1" applyFont="1" applyBorder="1" applyAlignment="1">
      <alignment vertical="center"/>
    </xf>
    <xf numFmtId="2" fontId="0" fillId="0" borderId="16" xfId="0" applyNumberFormat="1" applyFont="1" applyBorder="1" applyAlignment="1">
      <alignment horizontal="right" vertical="center"/>
    </xf>
    <xf numFmtId="0" fontId="0" fillId="0" borderId="9" xfId="0" applyFont="1" applyBorder="1" applyAlignment="1">
      <alignment horizontal="left" vertical="center" indent="1"/>
    </xf>
    <xf numFmtId="0" fontId="0" fillId="0" borderId="9" xfId="0" applyFont="1" applyBorder="1" applyAlignment="1">
      <alignment vertical="center" wrapText="1"/>
    </xf>
    <xf numFmtId="2" fontId="0" fillId="0" borderId="16" xfId="43" applyNumberFormat="1" applyFont="1" applyBorder="1" applyAlignment="1">
      <alignment horizontal="right" vertical="center"/>
    </xf>
    <xf numFmtId="39" fontId="3" fillId="0" borderId="9" xfId="43" applyNumberFormat="1" applyFont="1" applyFill="1" applyBorder="1" applyAlignment="1">
      <alignment horizontal="right" vertical="center"/>
    </xf>
    <xf numFmtId="39" fontId="3" fillId="0" borderId="16" xfId="43" applyNumberFormat="1" applyFont="1" applyFill="1" applyBorder="1" applyAlignment="1">
      <alignment horizontal="right" vertical="center"/>
    </xf>
    <xf numFmtId="0" fontId="3" fillId="19" borderId="19" xfId="0" applyFont="1" applyFill="1" applyBorder="1" applyAlignment="1">
      <alignment horizontal="center" vertical="center"/>
    </xf>
    <xf numFmtId="0" fontId="3" fillId="19" borderId="9" xfId="0" applyFont="1" applyFill="1" applyBorder="1" applyAlignment="1">
      <alignment vertical="center"/>
    </xf>
    <xf numFmtId="2" fontId="3" fillId="19" borderId="9" xfId="0" applyNumberFormat="1" applyFont="1" applyFill="1" applyBorder="1" applyAlignment="1">
      <alignment vertical="center"/>
    </xf>
    <xf numFmtId="2" fontId="3" fillId="19" borderId="16" xfId="0" applyNumberFormat="1" applyFont="1" applyFill="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vertical="center"/>
    </xf>
    <xf numFmtId="171" fontId="3" fillId="0" borderId="9" xfId="43" applyFont="1" applyBorder="1" applyAlignment="1">
      <alignment horizontal="center" vertical="center"/>
    </xf>
    <xf numFmtId="171" fontId="3" fillId="0" borderId="9" xfId="43" applyFont="1" applyBorder="1" applyAlignment="1">
      <alignment horizontal="right" vertical="center"/>
    </xf>
    <xf numFmtId="2" fontId="0" fillId="0" borderId="9" xfId="0" applyNumberFormat="1" applyFont="1" applyBorder="1" applyAlignment="1">
      <alignment vertical="center"/>
    </xf>
    <xf numFmtId="171" fontId="3" fillId="0" borderId="9" xfId="43" applyFont="1" applyFill="1" applyBorder="1" applyAlignment="1">
      <alignment horizontal="center" vertical="center"/>
    </xf>
    <xf numFmtId="171" fontId="3" fillId="0" borderId="9" xfId="43" applyFont="1" applyFill="1" applyBorder="1" applyAlignment="1">
      <alignment horizontal="right" vertical="center"/>
    </xf>
    <xf numFmtId="0" fontId="0" fillId="0" borderId="9" xfId="0" applyFont="1" applyFill="1" applyBorder="1" applyAlignment="1">
      <alignment vertical="center"/>
    </xf>
    <xf numFmtId="2" fontId="0" fillId="0" borderId="9" xfId="0" applyNumberFormat="1" applyFont="1" applyFill="1" applyBorder="1" applyAlignment="1">
      <alignment horizontal="right" vertical="center"/>
    </xf>
    <xf numFmtId="2" fontId="0" fillId="0" borderId="16" xfId="0" applyNumberFormat="1" applyFont="1" applyFill="1" applyBorder="1" applyAlignment="1">
      <alignment horizontal="right" vertical="center"/>
    </xf>
    <xf numFmtId="0" fontId="0" fillId="0" borderId="19" xfId="0" applyFont="1" applyFill="1" applyBorder="1" applyAlignment="1">
      <alignment horizontal="center" vertical="center"/>
    </xf>
    <xf numFmtId="2" fontId="0" fillId="0" borderId="9" xfId="0" applyNumberFormat="1" applyFont="1" applyFill="1" applyBorder="1" applyAlignment="1">
      <alignment horizontal="center" vertical="center"/>
    </xf>
    <xf numFmtId="183" fontId="0" fillId="0" borderId="9" xfId="43" applyNumberFormat="1" applyFont="1" applyFill="1" applyBorder="1" applyAlignment="1">
      <alignment horizontal="right" vertical="center"/>
    </xf>
    <xf numFmtId="0" fontId="3" fillId="19" borderId="14" xfId="0" applyFont="1" applyFill="1" applyBorder="1" applyAlignment="1">
      <alignment horizontal="center" vertical="center"/>
    </xf>
    <xf numFmtId="0" fontId="3" fillId="19" borderId="17" xfId="0" applyFont="1" applyFill="1" applyBorder="1" applyAlignment="1">
      <alignment vertical="center"/>
    </xf>
    <xf numFmtId="2" fontId="3" fillId="19" borderId="17" xfId="0" applyNumberFormat="1" applyFont="1" applyFill="1" applyBorder="1" applyAlignment="1">
      <alignment vertical="center"/>
    </xf>
    <xf numFmtId="2" fontId="3" fillId="19" borderId="18"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1" fontId="0" fillId="0" borderId="0" xfId="0" applyNumberFormat="1" applyFont="1" applyFill="1" applyBorder="1" applyAlignment="1">
      <alignment vertical="center"/>
    </xf>
    <xf numFmtId="0" fontId="23" fillId="0" borderId="0" xfId="0" applyFont="1" applyFill="1" applyBorder="1" applyAlignment="1">
      <alignment vertical="center"/>
    </xf>
    <xf numFmtId="171" fontId="0" fillId="0" borderId="0" xfId="0" applyNumberFormat="1" applyFont="1" applyBorder="1" applyAlignment="1">
      <alignment vertical="center"/>
    </xf>
    <xf numFmtId="0" fontId="24" fillId="18" borderId="0" xfId="0" applyFont="1" applyFill="1" applyBorder="1" applyAlignment="1">
      <alignment vertical="center"/>
    </xf>
    <xf numFmtId="0" fontId="25" fillId="18" borderId="0" xfId="0" applyFont="1" applyFill="1" applyBorder="1" applyAlignment="1">
      <alignment vertical="center"/>
    </xf>
    <xf numFmtId="0" fontId="24" fillId="18" borderId="0" xfId="0" applyFont="1" applyFill="1" applyBorder="1" applyAlignment="1">
      <alignment horizontal="center" vertical="center"/>
    </xf>
    <xf numFmtId="0" fontId="0" fillId="0" borderId="0" xfId="0" applyFont="1" applyAlignment="1">
      <alignment/>
    </xf>
    <xf numFmtId="0" fontId="26" fillId="0" borderId="0" xfId="0" applyFont="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Continuous"/>
    </xf>
    <xf numFmtId="0" fontId="0" fillId="19" borderId="20" xfId="0" applyFont="1" applyFill="1" applyBorder="1" applyAlignment="1">
      <alignment horizontal="center"/>
    </xf>
    <xf numFmtId="0" fontId="3" fillId="19" borderId="15" xfId="0" applyFont="1" applyFill="1" applyBorder="1" applyAlignment="1">
      <alignment horizontal="centerContinuous"/>
    </xf>
    <xf numFmtId="0" fontId="0" fillId="0" borderId="19" xfId="0" applyFont="1" applyBorder="1" applyAlignment="1">
      <alignment horizontal="center"/>
    </xf>
    <xf numFmtId="0" fontId="0" fillId="0" borderId="9" xfId="0" applyFont="1" applyBorder="1" applyAlignment="1">
      <alignment horizontal="center"/>
    </xf>
    <xf numFmtId="0" fontId="0" fillId="0" borderId="0" xfId="0" applyFont="1" applyAlignment="1">
      <alignment vertical="center" wrapText="1"/>
    </xf>
    <xf numFmtId="0" fontId="0" fillId="0" borderId="9" xfId="0" applyFont="1" applyBorder="1" applyAlignment="1">
      <alignment horizontal="center" vertical="top"/>
    </xf>
    <xf numFmtId="0" fontId="3" fillId="19" borderId="19" xfId="0" applyFont="1" applyFill="1" applyBorder="1" applyAlignment="1">
      <alignment horizontal="center"/>
    </xf>
    <xf numFmtId="0" fontId="3" fillId="19" borderId="9" xfId="0" applyFont="1" applyFill="1" applyBorder="1" applyAlignment="1">
      <alignment horizontal="left"/>
    </xf>
    <xf numFmtId="0" fontId="3" fillId="19" borderId="9" xfId="0" applyFont="1" applyFill="1" applyBorder="1" applyAlignment="1">
      <alignment horizontal="center"/>
    </xf>
    <xf numFmtId="0" fontId="3" fillId="19" borderId="9" xfId="0" applyFont="1" applyFill="1" applyBorder="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3" fillId="17" borderId="19" xfId="0" applyFont="1" applyFill="1" applyBorder="1" applyAlignment="1">
      <alignment horizontal="right"/>
    </xf>
    <xf numFmtId="0" fontId="3" fillId="17" borderId="9" xfId="0" applyFont="1" applyFill="1" applyBorder="1" applyAlignment="1">
      <alignment/>
    </xf>
    <xf numFmtId="0" fontId="3" fillId="17" borderId="9" xfId="0" applyFont="1" applyFill="1" applyBorder="1" applyAlignment="1">
      <alignment horizontal="center"/>
    </xf>
    <xf numFmtId="43" fontId="3" fillId="17" borderId="9" xfId="0" applyNumberFormat="1" applyFont="1" applyFill="1" applyBorder="1" applyAlignment="1">
      <alignment/>
    </xf>
    <xf numFmtId="0" fontId="0" fillId="17" borderId="9" xfId="0" applyFont="1" applyFill="1" applyBorder="1" applyAlignment="1">
      <alignment/>
    </xf>
    <xf numFmtId="0" fontId="0" fillId="17" borderId="16" xfId="0" applyFont="1" applyFill="1" applyBorder="1" applyAlignment="1">
      <alignment/>
    </xf>
    <xf numFmtId="0" fontId="0" fillId="0" borderId="19" xfId="0" applyFont="1" applyBorder="1" applyAlignment="1">
      <alignment/>
    </xf>
    <xf numFmtId="0" fontId="3" fillId="0" borderId="9" xfId="0" applyFont="1" applyBorder="1" applyAlignment="1">
      <alignment wrapText="1"/>
    </xf>
    <xf numFmtId="0" fontId="3" fillId="0" borderId="9" xfId="0" applyFont="1" applyBorder="1" applyAlignment="1">
      <alignment horizontal="center" wrapText="1"/>
    </xf>
    <xf numFmtId="43" fontId="0" fillId="0" borderId="9" xfId="0" applyNumberFormat="1" applyFont="1" applyBorder="1" applyAlignment="1">
      <alignment wrapText="1"/>
    </xf>
    <xf numFmtId="43" fontId="0" fillId="0" borderId="9" xfId="0" applyNumberFormat="1" applyFont="1" applyBorder="1" applyAlignment="1">
      <alignment horizontal="right" wrapText="1"/>
    </xf>
    <xf numFmtId="0" fontId="0" fillId="0" borderId="9" xfId="0" applyFont="1" applyBorder="1" applyAlignment="1">
      <alignment/>
    </xf>
    <xf numFmtId="0" fontId="0" fillId="0" borderId="16" xfId="0" applyFont="1" applyBorder="1" applyAlignment="1">
      <alignment/>
    </xf>
    <xf numFmtId="0" fontId="0" fillId="0" borderId="9" xfId="0" applyFont="1" applyBorder="1" applyAlignment="1">
      <alignment horizontal="left" wrapText="1"/>
    </xf>
    <xf numFmtId="0" fontId="0" fillId="0" borderId="9" xfId="0" applyFont="1" applyBorder="1" applyAlignment="1">
      <alignment horizontal="center" wrapText="1"/>
    </xf>
    <xf numFmtId="2" fontId="0" fillId="0" borderId="9" xfId="0" applyNumberFormat="1" applyFont="1" applyBorder="1" applyAlignment="1">
      <alignment/>
    </xf>
    <xf numFmtId="0" fontId="0" fillId="0" borderId="9" xfId="0" applyFont="1" applyBorder="1" applyAlignment="1">
      <alignment horizontal="right"/>
    </xf>
    <xf numFmtId="0" fontId="0" fillId="0" borderId="16" xfId="0" applyFont="1" applyBorder="1" applyAlignment="1">
      <alignment horizontal="right"/>
    </xf>
    <xf numFmtId="0" fontId="3" fillId="0" borderId="19" xfId="0" applyFont="1" applyBorder="1" applyAlignment="1">
      <alignment/>
    </xf>
    <xf numFmtId="43" fontId="3" fillId="0" borderId="9" xfId="0" applyNumberFormat="1" applyFont="1" applyBorder="1" applyAlignment="1">
      <alignment wrapText="1"/>
    </xf>
    <xf numFmtId="43" fontId="3" fillId="0" borderId="9" xfId="0" applyNumberFormat="1" applyFont="1" applyBorder="1" applyAlignment="1">
      <alignment horizontal="right" wrapText="1"/>
    </xf>
    <xf numFmtId="0" fontId="3" fillId="0" borderId="9" xfId="0" applyFont="1" applyBorder="1" applyAlignment="1">
      <alignment/>
    </xf>
    <xf numFmtId="2" fontId="0" fillId="0" borderId="16" xfId="0" applyNumberFormat="1" applyFont="1" applyBorder="1" applyAlignment="1">
      <alignment/>
    </xf>
    <xf numFmtId="2" fontId="3" fillId="0" borderId="9" xfId="0" applyNumberFormat="1" applyFont="1" applyBorder="1" applyAlignment="1">
      <alignment horizontal="right" wrapText="1"/>
    </xf>
    <xf numFmtId="0" fontId="3" fillId="17" borderId="9" xfId="0" applyFont="1" applyFill="1" applyBorder="1" applyAlignment="1">
      <alignment wrapText="1"/>
    </xf>
    <xf numFmtId="0" fontId="3" fillId="17" borderId="9" xfId="0" applyFont="1" applyFill="1" applyBorder="1" applyAlignment="1">
      <alignment horizontal="center" wrapText="1"/>
    </xf>
    <xf numFmtId="43" fontId="3" fillId="17" borderId="9" xfId="0" applyNumberFormat="1" applyFont="1" applyFill="1" applyBorder="1" applyAlignment="1">
      <alignment wrapText="1"/>
    </xf>
    <xf numFmtId="43" fontId="3" fillId="17" borderId="9" xfId="0" applyNumberFormat="1" applyFont="1" applyFill="1" applyBorder="1" applyAlignment="1">
      <alignment horizontal="right" wrapText="1"/>
    </xf>
    <xf numFmtId="2" fontId="0" fillId="0" borderId="9" xfId="0" applyNumberFormat="1" applyFont="1" applyBorder="1" applyAlignment="1">
      <alignment horizontal="right" wrapText="1"/>
    </xf>
    <xf numFmtId="1" fontId="0" fillId="0" borderId="9" xfId="0" applyNumberFormat="1" applyFont="1" applyBorder="1" applyAlignment="1">
      <alignment horizontal="right" wrapText="1"/>
    </xf>
    <xf numFmtId="0" fontId="0" fillId="0" borderId="9" xfId="0" applyFont="1" applyBorder="1" applyAlignment="1">
      <alignment wrapText="1"/>
    </xf>
    <xf numFmtId="0" fontId="3" fillId="0" borderId="9" xfId="0" applyFont="1" applyBorder="1" applyAlignment="1">
      <alignment horizontal="left" wrapText="1"/>
    </xf>
    <xf numFmtId="0" fontId="25" fillId="18" borderId="0" xfId="0" applyFont="1" applyFill="1" applyAlignment="1">
      <alignment horizontal="left" vertical="center"/>
    </xf>
    <xf numFmtId="0" fontId="24" fillId="18" borderId="0" xfId="0" applyFont="1" applyFill="1" applyAlignment="1">
      <alignment horizontal="center" vertical="center"/>
    </xf>
    <xf numFmtId="0" fontId="24" fillId="18" borderId="0" xfId="0" applyFont="1" applyFill="1" applyAlignment="1">
      <alignment horizontal="right" vertical="center"/>
    </xf>
    <xf numFmtId="0" fontId="25" fillId="18" borderId="0" xfId="0" applyFont="1" applyFill="1" applyAlignment="1">
      <alignment horizontal="right" vertical="center"/>
    </xf>
    <xf numFmtId="0" fontId="24" fillId="18" borderId="0" xfId="0" applyFont="1" applyFill="1" applyAlignment="1">
      <alignment/>
    </xf>
    <xf numFmtId="0" fontId="3" fillId="19" borderId="17" xfId="0" applyFont="1" applyFill="1" applyBorder="1" applyAlignment="1">
      <alignment horizontal="center" vertical="center"/>
    </xf>
    <xf numFmtId="2" fontId="0" fillId="0" borderId="9" xfId="0" applyNumberFormat="1" applyFont="1" applyFill="1" applyBorder="1" applyAlignment="1">
      <alignment horizontal="right"/>
    </xf>
    <xf numFmtId="2" fontId="0" fillId="0" borderId="16" xfId="0" applyNumberFormat="1" applyFont="1" applyFill="1" applyBorder="1" applyAlignment="1">
      <alignment horizontal="right"/>
    </xf>
    <xf numFmtId="2" fontId="3" fillId="0" borderId="9" xfId="0" applyNumberFormat="1" applyFont="1" applyFill="1" applyBorder="1" applyAlignment="1">
      <alignment/>
    </xf>
    <xf numFmtId="2" fontId="0" fillId="0" borderId="9" xfId="0" applyNumberFormat="1" applyFont="1" applyBorder="1" applyAlignment="1">
      <alignment horizontal="right"/>
    </xf>
    <xf numFmtId="2" fontId="0" fillId="0" borderId="9" xfId="0" applyNumberFormat="1" applyFont="1" applyFill="1" applyBorder="1" applyAlignment="1">
      <alignment/>
    </xf>
    <xf numFmtId="0" fontId="0" fillId="0" borderId="22" xfId="0" applyFont="1" applyBorder="1" applyAlignment="1">
      <alignment/>
    </xf>
    <xf numFmtId="0" fontId="0" fillId="0" borderId="0" xfId="0" applyNumberFormat="1" applyFont="1" applyFill="1" applyAlignment="1">
      <alignment/>
    </xf>
    <xf numFmtId="0" fontId="3" fillId="17" borderId="20" xfId="0" applyFont="1" applyFill="1" applyBorder="1" applyAlignment="1">
      <alignment horizontal="center" vertical="center"/>
    </xf>
    <xf numFmtId="0" fontId="3" fillId="17" borderId="15" xfId="0" applyFont="1" applyFill="1" applyBorder="1" applyAlignment="1">
      <alignment horizontal="left" vertical="center" wrapText="1"/>
    </xf>
    <xf numFmtId="0" fontId="3" fillId="17" borderId="15" xfId="0" applyFont="1" applyFill="1" applyBorder="1" applyAlignment="1">
      <alignment horizontal="center" vertical="center"/>
    </xf>
    <xf numFmtId="0" fontId="3" fillId="17" borderId="21" xfId="0" applyFont="1" applyFill="1" applyBorder="1" applyAlignment="1">
      <alignment horizontal="center" vertical="center"/>
    </xf>
    <xf numFmtId="0" fontId="0" fillId="0" borderId="23" xfId="0" applyNumberFormat="1" applyFont="1" applyFill="1" applyBorder="1" applyAlignment="1">
      <alignment horizontal="center"/>
    </xf>
    <xf numFmtId="0" fontId="21" fillId="0" borderId="24" xfId="0" applyFont="1" applyBorder="1" applyAlignment="1">
      <alignment horizontal="left"/>
    </xf>
    <xf numFmtId="0" fontId="21" fillId="0" borderId="24" xfId="0" applyFont="1" applyBorder="1" applyAlignment="1">
      <alignment horizontal="center"/>
    </xf>
    <xf numFmtId="2" fontId="0" fillId="0" borderId="24" xfId="0" applyNumberFormat="1" applyFont="1" applyFill="1" applyBorder="1" applyAlignment="1">
      <alignment horizontal="right"/>
    </xf>
    <xf numFmtId="2" fontId="0" fillId="0" borderId="24" xfId="0" applyNumberFormat="1" applyFont="1" applyFill="1" applyBorder="1" applyAlignment="1">
      <alignment/>
    </xf>
    <xf numFmtId="2" fontId="0" fillId="0" borderId="25" xfId="0" applyNumberFormat="1" applyFont="1" applyFill="1" applyBorder="1" applyAlignment="1">
      <alignment/>
    </xf>
    <xf numFmtId="0" fontId="0" fillId="0" borderId="19" xfId="0" applyNumberFormat="1" applyFont="1" applyFill="1" applyBorder="1" applyAlignment="1">
      <alignment horizontal="center"/>
    </xf>
    <xf numFmtId="0" fontId="21" fillId="0" borderId="26" xfId="0" applyFont="1" applyBorder="1" applyAlignment="1">
      <alignment horizontal="left"/>
    </xf>
    <xf numFmtId="0" fontId="27" fillId="0" borderId="9" xfId="0" applyFont="1" applyBorder="1" applyAlignment="1">
      <alignment horizontal="center"/>
    </xf>
    <xf numFmtId="2" fontId="0" fillId="0" borderId="16" xfId="0" applyNumberFormat="1" applyFont="1" applyFill="1" applyBorder="1" applyAlignment="1">
      <alignment/>
    </xf>
    <xf numFmtId="0" fontId="21" fillId="0" borderId="9" xfId="0" applyFont="1" applyBorder="1" applyAlignment="1">
      <alignment horizontal="left"/>
    </xf>
    <xf numFmtId="1" fontId="0" fillId="0" borderId="9" xfId="0" applyNumberFormat="1" applyFont="1" applyFill="1" applyBorder="1" applyAlignment="1">
      <alignment horizontal="right"/>
    </xf>
    <xf numFmtId="1" fontId="0" fillId="0" borderId="16" xfId="0" applyNumberFormat="1" applyFont="1" applyFill="1" applyBorder="1" applyAlignment="1">
      <alignment horizontal="right"/>
    </xf>
    <xf numFmtId="0" fontId="28" fillId="0" borderId="9" xfId="0" applyFont="1" applyBorder="1" applyAlignment="1">
      <alignment horizontal="center"/>
    </xf>
    <xf numFmtId="0" fontId="3" fillId="17" borderId="19" xfId="0" applyNumberFormat="1" applyFont="1" applyFill="1" applyBorder="1" applyAlignment="1">
      <alignment horizontal="center"/>
    </xf>
    <xf numFmtId="2" fontId="0" fillId="17" borderId="9" xfId="0" applyNumberFormat="1" applyFont="1" applyFill="1" applyBorder="1" applyAlignment="1">
      <alignment horizontal="right"/>
    </xf>
    <xf numFmtId="2" fontId="0" fillId="17" borderId="9" xfId="0" applyNumberFormat="1" applyFont="1" applyFill="1" applyBorder="1" applyAlignment="1">
      <alignment/>
    </xf>
    <xf numFmtId="2" fontId="0" fillId="17" borderId="16" xfId="0" applyNumberFormat="1" applyFont="1" applyFill="1" applyBorder="1" applyAlignment="1">
      <alignment/>
    </xf>
    <xf numFmtId="2" fontId="3" fillId="17" borderId="9" xfId="0" applyNumberFormat="1" applyFont="1" applyFill="1" applyBorder="1" applyAlignment="1">
      <alignment horizontal="right"/>
    </xf>
    <xf numFmtId="2" fontId="3" fillId="17" borderId="9" xfId="0" applyNumberFormat="1" applyFont="1" applyFill="1" applyBorder="1" applyAlignment="1">
      <alignment/>
    </xf>
    <xf numFmtId="2" fontId="3" fillId="17" borderId="16" xfId="0" applyNumberFormat="1" applyFont="1" applyFill="1" applyBorder="1" applyAlignment="1">
      <alignment/>
    </xf>
    <xf numFmtId="0" fontId="0" fillId="0" borderId="9" xfId="0" applyFont="1" applyBorder="1" applyAlignment="1">
      <alignment horizontal="left" indent="1"/>
    </xf>
    <xf numFmtId="0" fontId="21" fillId="0" borderId="9" xfId="0" applyFont="1" applyBorder="1" applyAlignment="1">
      <alignment/>
    </xf>
    <xf numFmtId="0" fontId="3" fillId="17" borderId="17" xfId="0" applyFont="1" applyFill="1" applyBorder="1" applyAlignment="1">
      <alignment/>
    </xf>
    <xf numFmtId="2" fontId="3" fillId="17" borderId="17" xfId="0" applyNumberFormat="1" applyFont="1" applyFill="1" applyBorder="1" applyAlignment="1">
      <alignment horizontal="right"/>
    </xf>
    <xf numFmtId="0" fontId="0" fillId="0" borderId="0" xfId="0" applyNumberFormat="1" applyFont="1" applyFill="1" applyAlignment="1">
      <alignment horizontal="center"/>
    </xf>
    <xf numFmtId="0" fontId="25" fillId="18" borderId="0" xfId="0" applyFont="1" applyFill="1" applyAlignment="1">
      <alignment vertical="center" wrapText="1"/>
    </xf>
    <xf numFmtId="0" fontId="24" fillId="18" borderId="0" xfId="0" applyFont="1" applyFill="1" applyAlignment="1">
      <alignment vertical="center" wrapText="1"/>
    </xf>
    <xf numFmtId="0" fontId="0" fillId="0" borderId="0" xfId="69" applyFont="1" applyBorder="1">
      <alignment/>
      <protection/>
    </xf>
    <xf numFmtId="0" fontId="3" fillId="0" borderId="0" xfId="0" applyFont="1" applyAlignment="1">
      <alignment horizontal="center" vertical="center" wrapText="1"/>
    </xf>
    <xf numFmtId="0" fontId="0" fillId="0" borderId="0" xfId="0" applyNumberFormat="1" applyFont="1" applyFill="1" applyAlignment="1">
      <alignment vertical="center" wrapText="1"/>
    </xf>
    <xf numFmtId="0" fontId="0" fillId="0" borderId="1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3" fillId="17" borderId="9" xfId="0" applyFont="1" applyFill="1" applyBorder="1" applyAlignment="1">
      <alignment vertical="center" wrapText="1"/>
    </xf>
    <xf numFmtId="2" fontId="0" fillId="0" borderId="9" xfId="0" applyNumberFormat="1" applyFont="1" applyBorder="1" applyAlignment="1">
      <alignment horizontal="right" vertical="center" wrapText="1"/>
    </xf>
    <xf numFmtId="2" fontId="0" fillId="0" borderId="16" xfId="0" applyNumberFormat="1" applyFont="1" applyBorder="1" applyAlignment="1">
      <alignment horizontal="right" vertical="center" wrapText="1"/>
    </xf>
    <xf numFmtId="2" fontId="0" fillId="0" borderId="9" xfId="0" applyNumberFormat="1" applyFont="1" applyFill="1" applyBorder="1" applyAlignment="1">
      <alignment vertical="center" wrapText="1"/>
    </xf>
    <xf numFmtId="0" fontId="24" fillId="18" borderId="0" xfId="0" applyFont="1" applyFill="1" applyAlignment="1">
      <alignment horizontal="left" vertical="center" wrapText="1"/>
    </xf>
    <xf numFmtId="2" fontId="0" fillId="0" borderId="16" xfId="0" applyNumberFormat="1" applyFont="1" applyFill="1" applyBorder="1" applyAlignment="1">
      <alignment vertical="center" wrapText="1"/>
    </xf>
    <xf numFmtId="0" fontId="3" fillId="19" borderId="21" xfId="0" applyFont="1" applyFill="1" applyBorder="1" applyAlignment="1">
      <alignment horizontal="center" vertical="center" wrapText="1"/>
    </xf>
    <xf numFmtId="0" fontId="0" fillId="0" borderId="0" xfId="0" applyFont="1" applyAlignment="1">
      <alignment horizontal="right"/>
    </xf>
    <xf numFmtId="0" fontId="3" fillId="19" borderId="17" xfId="0" applyFont="1" applyFill="1" applyBorder="1" applyAlignment="1">
      <alignment horizontal="center"/>
    </xf>
    <xf numFmtId="0" fontId="25" fillId="18" borderId="0" xfId="0" applyFont="1" applyFill="1" applyAlignment="1">
      <alignment horizontal="left"/>
    </xf>
    <xf numFmtId="0" fontId="24" fillId="18" borderId="0" xfId="0" applyFont="1" applyFill="1" applyAlignment="1">
      <alignment horizontal="right"/>
    </xf>
    <xf numFmtId="49" fontId="0" fillId="0" borderId="9" xfId="69" applyNumberFormat="1" applyFont="1" applyBorder="1" applyAlignment="1">
      <alignment horizontal="justify" vertical="top"/>
      <protection/>
    </xf>
    <xf numFmtId="0" fontId="0" fillId="0" borderId="9" xfId="69" applyFont="1" applyBorder="1" applyAlignment="1">
      <alignment horizontal="center" vertical="top" wrapText="1"/>
      <protection/>
    </xf>
    <xf numFmtId="0" fontId="0" fillId="0" borderId="9" xfId="69" applyFont="1" applyBorder="1">
      <alignment/>
      <protection/>
    </xf>
    <xf numFmtId="0" fontId="0" fillId="0" borderId="9" xfId="69" applyFont="1" applyBorder="1" applyAlignment="1">
      <alignment horizontal="justify" vertical="top"/>
      <protection/>
    </xf>
    <xf numFmtId="0" fontId="0" fillId="0" borderId="19" xfId="69" applyFont="1" applyBorder="1" applyAlignment="1">
      <alignment horizontal="center" vertical="top"/>
      <protection/>
    </xf>
    <xf numFmtId="0" fontId="0" fillId="0" borderId="16" xfId="69" applyFont="1" applyBorder="1">
      <alignment/>
      <protection/>
    </xf>
    <xf numFmtId="0" fontId="0" fillId="0" borderId="14" xfId="69" applyFont="1" applyBorder="1" applyAlignment="1">
      <alignment horizontal="center" vertical="top"/>
      <protection/>
    </xf>
    <xf numFmtId="0" fontId="0" fillId="0" borderId="17" xfId="69" applyFont="1" applyBorder="1" applyAlignment="1">
      <alignment horizontal="justify" vertical="top" wrapText="1"/>
      <protection/>
    </xf>
    <xf numFmtId="0" fontId="0" fillId="0" borderId="17" xfId="69" applyFont="1" applyBorder="1" applyAlignment="1">
      <alignment horizontal="center" vertical="top" wrapText="1"/>
      <protection/>
    </xf>
    <xf numFmtId="0" fontId="0" fillId="0" borderId="17" xfId="69" applyFont="1" applyBorder="1">
      <alignment/>
      <protection/>
    </xf>
    <xf numFmtId="0" fontId="0" fillId="0" borderId="18" xfId="69" applyFont="1" applyBorder="1">
      <alignment/>
      <protection/>
    </xf>
    <xf numFmtId="0" fontId="0" fillId="0" borderId="27" xfId="69" applyFont="1" applyBorder="1">
      <alignment/>
      <protection/>
    </xf>
    <xf numFmtId="2" fontId="0" fillId="0" borderId="9" xfId="69" applyNumberFormat="1" applyFont="1" applyBorder="1">
      <alignment/>
      <protection/>
    </xf>
    <xf numFmtId="2" fontId="0" fillId="0" borderId="16" xfId="69" applyNumberFormat="1" applyFont="1" applyBorder="1">
      <alignment/>
      <protection/>
    </xf>
    <xf numFmtId="0" fontId="0" fillId="19" borderId="20" xfId="0" applyFont="1" applyFill="1" applyBorder="1" applyAlignment="1">
      <alignment horizontal="center" vertical="center" wrapText="1"/>
    </xf>
    <xf numFmtId="0" fontId="0" fillId="19" borderId="15" xfId="0" applyFont="1" applyFill="1" applyBorder="1" applyAlignment="1">
      <alignment horizontal="center" vertical="center" wrapText="1"/>
    </xf>
    <xf numFmtId="0" fontId="0" fillId="19" borderId="14" xfId="0" applyFont="1" applyFill="1" applyBorder="1" applyAlignment="1">
      <alignment horizontal="center" vertical="center" wrapText="1"/>
    </xf>
    <xf numFmtId="0" fontId="0" fillId="19" borderId="17"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2" fontId="0" fillId="0" borderId="24" xfId="0" applyNumberFormat="1" applyFont="1" applyFill="1" applyBorder="1" applyAlignment="1">
      <alignment horizontal="center" vertical="center" wrapText="1"/>
    </xf>
    <xf numFmtId="2" fontId="29" fillId="0" borderId="24" xfId="0" applyNumberFormat="1" applyFont="1" applyFill="1" applyBorder="1" applyAlignment="1">
      <alignment horizontal="center" vertical="center" wrapText="1"/>
    </xf>
    <xf numFmtId="2" fontId="29" fillId="0" borderId="25"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19" xfId="0" applyFont="1" applyFill="1" applyBorder="1" applyAlignment="1">
      <alignment horizontal="right" vertical="center" wrapText="1"/>
    </xf>
    <xf numFmtId="1" fontId="0" fillId="0" borderId="9" xfId="0" applyNumberFormat="1" applyFont="1" applyFill="1" applyBorder="1" applyAlignment="1">
      <alignment horizontal="right" vertical="center" wrapText="1"/>
    </xf>
    <xf numFmtId="1" fontId="0" fillId="0" borderId="9" xfId="0" applyNumberFormat="1" applyFont="1" applyFill="1" applyBorder="1" applyAlignment="1" quotePrefix="1">
      <alignment horizontal="right" vertical="center" wrapText="1"/>
    </xf>
    <xf numFmtId="1" fontId="30" fillId="0" borderId="9" xfId="0" applyNumberFormat="1"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3" fillId="19" borderId="30" xfId="0" applyFont="1" applyFill="1" applyBorder="1" applyAlignment="1">
      <alignment vertical="center" wrapText="1"/>
    </xf>
    <xf numFmtId="1" fontId="3" fillId="19" borderId="14" xfId="0" applyNumberFormat="1" applyFont="1" applyFill="1" applyBorder="1" applyAlignment="1">
      <alignment horizontal="right" vertical="center" wrapText="1"/>
    </xf>
    <xf numFmtId="1" fontId="3" fillId="19" borderId="17" xfId="0" applyNumberFormat="1" applyFont="1" applyFill="1" applyBorder="1" applyAlignment="1">
      <alignment horizontal="right" vertical="center" wrapText="1"/>
    </xf>
    <xf numFmtId="1" fontId="3" fillId="19" borderId="18" xfId="0" applyNumberFormat="1" applyFont="1" applyFill="1" applyBorder="1" applyAlignment="1">
      <alignment horizontal="right" vertical="center" wrapText="1"/>
    </xf>
    <xf numFmtId="0" fontId="31" fillId="18" borderId="0" xfId="0" applyFont="1" applyFill="1" applyAlignment="1">
      <alignment vertical="center" wrapText="1"/>
    </xf>
    <xf numFmtId="0" fontId="24" fillId="18" borderId="0" xfId="66" applyFont="1" applyFill="1" applyAlignment="1">
      <alignment horizontal="left" vertical="center"/>
      <protection/>
    </xf>
    <xf numFmtId="0" fontId="24" fillId="18" borderId="0" xfId="66" applyFont="1" applyFill="1" applyAlignment="1">
      <alignment vertical="center"/>
      <protection/>
    </xf>
    <xf numFmtId="0" fontId="25" fillId="18" borderId="0" xfId="66" applyFont="1" applyFill="1" applyAlignment="1">
      <alignment vertical="center"/>
      <protection/>
    </xf>
    <xf numFmtId="0" fontId="25" fillId="18" borderId="0" xfId="66" applyFont="1" applyFill="1" applyAlignment="1">
      <alignment horizontal="right" vertical="center"/>
      <protection/>
    </xf>
    <xf numFmtId="0" fontId="0" fillId="0" borderId="0" xfId="66" applyFont="1" applyFill="1" applyAlignment="1">
      <alignment horizontal="right" vertical="center"/>
      <protection/>
    </xf>
    <xf numFmtId="0" fontId="0" fillId="0" borderId="0" xfId="66" applyFont="1" applyFill="1" applyAlignment="1">
      <alignment horizontal="right" vertical="center" wrapText="1"/>
      <protection/>
    </xf>
    <xf numFmtId="0" fontId="0" fillId="0" borderId="0" xfId="66" applyFont="1" applyFill="1" applyAlignment="1">
      <alignment vertical="center"/>
      <protection/>
    </xf>
    <xf numFmtId="0" fontId="0" fillId="0" borderId="22" xfId="66" applyFont="1" applyFill="1" applyBorder="1" applyAlignment="1">
      <alignment vertical="center"/>
      <protection/>
    </xf>
    <xf numFmtId="0" fontId="3" fillId="0" borderId="19" xfId="0" applyFont="1" applyBorder="1" applyAlignment="1">
      <alignment/>
    </xf>
    <xf numFmtId="0" fontId="3" fillId="0" borderId="9" xfId="0" applyFont="1" applyFill="1" applyBorder="1" applyAlignment="1">
      <alignment vertical="center" wrapText="1"/>
    </xf>
    <xf numFmtId="0" fontId="0" fillId="0" borderId="19" xfId="0" applyFont="1" applyBorder="1" applyAlignment="1">
      <alignment horizontal="left" vertical="center"/>
    </xf>
    <xf numFmtId="0" fontId="0" fillId="0" borderId="9" xfId="0" applyFont="1" applyBorder="1" applyAlignment="1">
      <alignment horizontal="right" vertical="center"/>
    </xf>
    <xf numFmtId="0" fontId="0" fillId="0" borderId="9" xfId="0" applyFont="1" applyBorder="1" applyAlignment="1">
      <alignment horizontal="left" vertical="center"/>
    </xf>
    <xf numFmtId="2" fontId="29" fillId="0" borderId="9" xfId="0" applyNumberFormat="1" applyFont="1" applyBorder="1" applyAlignment="1">
      <alignment/>
    </xf>
    <xf numFmtId="0" fontId="0" fillId="0" borderId="19" xfId="0" applyFont="1" applyBorder="1" applyAlignment="1">
      <alignment horizontal="left"/>
    </xf>
    <xf numFmtId="0" fontId="0" fillId="0" borderId="9" xfId="0" applyFont="1" applyBorder="1" applyAlignment="1">
      <alignment horizontal="left"/>
    </xf>
    <xf numFmtId="0" fontId="0" fillId="0" borderId="9" xfId="0" applyFont="1" applyBorder="1" applyAlignment="1">
      <alignment/>
    </xf>
    <xf numFmtId="0" fontId="3" fillId="19" borderId="19" xfId="0" applyFont="1" applyFill="1" applyBorder="1" applyAlignment="1">
      <alignment vertical="center"/>
    </xf>
    <xf numFmtId="0" fontId="0" fillId="19" borderId="9" xfId="0" applyFont="1" applyFill="1" applyBorder="1" applyAlignment="1">
      <alignment horizontal="left" vertical="center"/>
    </xf>
    <xf numFmtId="2" fontId="3" fillId="19" borderId="9" xfId="0" applyNumberFormat="1" applyFont="1" applyFill="1" applyBorder="1" applyAlignment="1">
      <alignment vertical="center" wrapText="1"/>
    </xf>
    <xf numFmtId="2" fontId="3" fillId="19" borderId="16" xfId="0" applyNumberFormat="1" applyFont="1" applyFill="1" applyBorder="1" applyAlignment="1">
      <alignment vertical="center" wrapText="1"/>
    </xf>
    <xf numFmtId="0" fontId="3" fillId="0" borderId="19" xfId="0" applyFont="1" applyFill="1" applyBorder="1" applyAlignment="1">
      <alignment vertical="center"/>
    </xf>
    <xf numFmtId="0" fontId="0" fillId="19" borderId="19" xfId="0" applyFont="1" applyFill="1" applyBorder="1" applyAlignment="1">
      <alignment horizontal="left"/>
    </xf>
    <xf numFmtId="0" fontId="3" fillId="19" borderId="9" xfId="0" applyFont="1" applyFill="1" applyBorder="1" applyAlignment="1">
      <alignment/>
    </xf>
    <xf numFmtId="0" fontId="3" fillId="19" borderId="19" xfId="0" applyFont="1" applyFill="1" applyBorder="1" applyAlignment="1">
      <alignment/>
    </xf>
    <xf numFmtId="0" fontId="3" fillId="0" borderId="19" xfId="0" applyFont="1" applyBorder="1" applyAlignment="1">
      <alignment wrapText="1"/>
    </xf>
    <xf numFmtId="0" fontId="0" fillId="0" borderId="19" xfId="0" applyFont="1" applyBorder="1" applyAlignment="1">
      <alignment/>
    </xf>
    <xf numFmtId="2" fontId="3" fillId="0" borderId="9" xfId="0" applyNumberFormat="1" applyFont="1" applyBorder="1" applyAlignment="1">
      <alignment/>
    </xf>
    <xf numFmtId="2" fontId="3" fillId="19" borderId="9" xfId="0" applyNumberFormat="1" applyFont="1" applyFill="1" applyBorder="1" applyAlignment="1">
      <alignment/>
    </xf>
    <xf numFmtId="2" fontId="3" fillId="19" borderId="16" xfId="0" applyNumberFormat="1" applyFont="1" applyFill="1" applyBorder="1" applyAlignment="1">
      <alignment/>
    </xf>
    <xf numFmtId="0" fontId="0" fillId="0" borderId="17" xfId="66" applyFont="1" applyBorder="1" applyAlignment="1">
      <alignment vertical="center"/>
      <protection/>
    </xf>
    <xf numFmtId="0" fontId="0" fillId="0" borderId="18" xfId="66" applyFont="1" applyBorder="1" applyAlignment="1">
      <alignment vertical="center"/>
      <protection/>
    </xf>
    <xf numFmtId="2" fontId="0" fillId="0" borderId="15" xfId="68" applyNumberFormat="1" applyFont="1" applyFill="1" applyBorder="1" applyAlignment="1">
      <alignment vertical="center" wrapText="1"/>
      <protection/>
    </xf>
    <xf numFmtId="2" fontId="0" fillId="0" borderId="31" xfId="68" applyNumberFormat="1" applyFont="1" applyFill="1" applyBorder="1" applyAlignment="1">
      <alignment vertical="center" wrapText="1"/>
      <protection/>
    </xf>
    <xf numFmtId="2" fontId="0" fillId="0" borderId="21" xfId="68" applyNumberFormat="1" applyFont="1" applyFill="1" applyBorder="1" applyAlignment="1">
      <alignment vertical="center" wrapText="1"/>
      <protection/>
    </xf>
    <xf numFmtId="0" fontId="0" fillId="0" borderId="9" xfId="68" applyFont="1" applyBorder="1" applyAlignment="1">
      <alignment vertical="center" wrapText="1"/>
      <protection/>
    </xf>
    <xf numFmtId="2" fontId="0" fillId="0" borderId="9" xfId="68" applyNumberFormat="1" applyFont="1" applyBorder="1" applyAlignment="1">
      <alignment vertical="center"/>
      <protection/>
    </xf>
    <xf numFmtId="0" fontId="0" fillId="0" borderId="9" xfId="68" applyFont="1" applyBorder="1" applyAlignment="1">
      <alignment vertical="center"/>
      <protection/>
    </xf>
    <xf numFmtId="2" fontId="0" fillId="0" borderId="32" xfId="68" applyNumberFormat="1" applyFont="1" applyBorder="1" applyAlignment="1">
      <alignment vertical="center"/>
      <protection/>
    </xf>
    <xf numFmtId="2" fontId="0" fillId="0" borderId="16" xfId="68" applyNumberFormat="1" applyFont="1" applyBorder="1" applyAlignment="1">
      <alignment vertical="center"/>
      <protection/>
    </xf>
    <xf numFmtId="0" fontId="0" fillId="0" borderId="9" xfId="68" applyFont="1" applyBorder="1" applyAlignment="1">
      <alignment horizontal="center" vertical="center"/>
      <protection/>
    </xf>
    <xf numFmtId="0" fontId="3" fillId="17" borderId="9" xfId="68" applyFont="1" applyFill="1" applyBorder="1" applyAlignment="1">
      <alignment horizontal="center" vertical="center"/>
      <protection/>
    </xf>
    <xf numFmtId="0" fontId="3" fillId="17" borderId="9" xfId="68" applyFont="1" applyFill="1" applyBorder="1" applyAlignment="1">
      <alignment vertical="center" wrapText="1"/>
      <protection/>
    </xf>
    <xf numFmtId="2" fontId="3" fillId="17" borderId="9" xfId="68" applyNumberFormat="1" applyFont="1" applyFill="1" applyBorder="1" applyAlignment="1">
      <alignment vertical="center"/>
      <protection/>
    </xf>
    <xf numFmtId="2" fontId="3" fillId="17" borderId="16" xfId="68" applyNumberFormat="1" applyFont="1" applyFill="1" applyBorder="1" applyAlignment="1">
      <alignment vertical="center"/>
      <protection/>
    </xf>
    <xf numFmtId="2" fontId="0" fillId="19" borderId="9" xfId="68" applyNumberFormat="1" applyFont="1" applyFill="1" applyBorder="1" applyAlignment="1">
      <alignment vertical="center"/>
      <protection/>
    </xf>
    <xf numFmtId="0" fontId="0" fillId="19" borderId="9" xfId="68" applyFont="1" applyFill="1" applyBorder="1" applyAlignment="1">
      <alignment vertical="center"/>
      <protection/>
    </xf>
    <xf numFmtId="2" fontId="0" fillId="19" borderId="32" xfId="68" applyNumberFormat="1" applyFont="1" applyFill="1" applyBorder="1" applyAlignment="1">
      <alignment vertical="center"/>
      <protection/>
    </xf>
    <xf numFmtId="2" fontId="0" fillId="19" borderId="16" xfId="68" applyNumberFormat="1" applyFont="1" applyFill="1" applyBorder="1" applyAlignment="1">
      <alignment vertical="center"/>
      <protection/>
    </xf>
    <xf numFmtId="0" fontId="3" fillId="17" borderId="9" xfId="68" applyFont="1" applyFill="1" applyBorder="1" applyAlignment="1">
      <alignment vertical="center"/>
      <protection/>
    </xf>
    <xf numFmtId="2" fontId="3" fillId="17" borderId="32" xfId="68" applyNumberFormat="1" applyFont="1" applyFill="1" applyBorder="1" applyAlignment="1">
      <alignment vertical="center"/>
      <protection/>
    </xf>
    <xf numFmtId="2" fontId="3" fillId="19" borderId="9" xfId="68" applyNumberFormat="1" applyFont="1" applyFill="1" applyBorder="1" applyAlignment="1">
      <alignment vertical="center"/>
      <protection/>
    </xf>
    <xf numFmtId="0" fontId="3" fillId="0" borderId="9" xfId="68" applyFont="1" applyFill="1" applyBorder="1" applyAlignment="1">
      <alignment vertical="center" wrapText="1"/>
      <protection/>
    </xf>
    <xf numFmtId="0" fontId="3" fillId="17" borderId="17" xfId="68" applyFont="1" applyFill="1" applyBorder="1" applyAlignment="1">
      <alignment vertical="center" wrapText="1"/>
      <protection/>
    </xf>
    <xf numFmtId="2" fontId="3" fillId="17" borderId="17" xfId="68" applyNumberFormat="1" applyFont="1" applyFill="1" applyBorder="1" applyAlignment="1">
      <alignment vertical="center"/>
      <protection/>
    </xf>
    <xf numFmtId="2" fontId="3" fillId="17" borderId="18" xfId="68" applyNumberFormat="1" applyFont="1" applyFill="1" applyBorder="1" applyAlignment="1">
      <alignment vertical="center"/>
      <protection/>
    </xf>
    <xf numFmtId="0" fontId="0" fillId="0" borderId="15" xfId="68" applyFont="1" applyBorder="1" applyAlignment="1">
      <alignment horizontal="center" vertical="center"/>
      <protection/>
    </xf>
    <xf numFmtId="0" fontId="3" fillId="19" borderId="15" xfId="0" applyFont="1" applyFill="1" applyBorder="1" applyAlignment="1">
      <alignment horizontal="center"/>
    </xf>
    <xf numFmtId="49" fontId="3" fillId="19" borderId="9" xfId="0" applyNumberFormat="1" applyFont="1" applyFill="1" applyBorder="1" applyAlignment="1">
      <alignment horizontal="center"/>
    </xf>
    <xf numFmtId="0" fontId="24" fillId="18" borderId="0" xfId="0" applyFont="1" applyFill="1" applyAlignment="1">
      <alignment horizontal="left"/>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24" fillId="18" borderId="0" xfId="0" applyFont="1" applyFill="1" applyAlignment="1">
      <alignment vertical="center"/>
    </xf>
    <xf numFmtId="0" fontId="0" fillId="0" borderId="0" xfId="0" applyFont="1" applyAlignment="1">
      <alignment vertical="center"/>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16" xfId="0" applyFont="1" applyBorder="1" applyAlignment="1">
      <alignment horizontal="center" vertical="center"/>
    </xf>
    <xf numFmtId="0" fontId="3" fillId="19"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4" xfId="0" applyFont="1" applyBorder="1" applyAlignment="1">
      <alignment horizontal="center" vertical="center" wrapText="1"/>
    </xf>
    <xf numFmtId="0" fontId="25" fillId="18" borderId="0" xfId="0" applyFont="1" applyFill="1" applyAlignment="1">
      <alignment horizontal="center"/>
    </xf>
    <xf numFmtId="0" fontId="0" fillId="19" borderId="19" xfId="0" applyFont="1" applyFill="1" applyBorder="1" applyAlignment="1">
      <alignment/>
    </xf>
    <xf numFmtId="0" fontId="0" fillId="19" borderId="9" xfId="0" applyFont="1" applyFill="1" applyBorder="1" applyAlignment="1">
      <alignment/>
    </xf>
    <xf numFmtId="0" fontId="0" fillId="19" borderId="16" xfId="0" applyFont="1" applyFill="1" applyBorder="1" applyAlignment="1">
      <alignment/>
    </xf>
    <xf numFmtId="185" fontId="27" fillId="0" borderId="19" xfId="0" applyNumberFormat="1" applyFont="1" applyBorder="1" applyAlignment="1" applyProtection="1">
      <alignment horizontal="right" vertical="center"/>
      <protection locked="0"/>
    </xf>
    <xf numFmtId="187" fontId="3" fillId="0" borderId="9" xfId="0" applyNumberFormat="1" applyFont="1" applyBorder="1" applyAlignment="1">
      <alignment horizontal="left" vertical="center"/>
    </xf>
    <xf numFmtId="185" fontId="0" fillId="0" borderId="9" xfId="0" applyNumberFormat="1" applyFont="1" applyBorder="1" applyAlignment="1" applyProtection="1">
      <alignment horizontal="left" vertical="center" wrapText="1"/>
      <protection/>
    </xf>
    <xf numFmtId="185" fontId="21" fillId="0" borderId="19" xfId="0" applyNumberFormat="1" applyFont="1" applyBorder="1" applyAlignment="1" applyProtection="1">
      <alignment horizontal="right" vertical="center"/>
      <protection locked="0"/>
    </xf>
    <xf numFmtId="187" fontId="0" fillId="0" borderId="9" xfId="0" applyNumberFormat="1" applyFont="1" applyBorder="1" applyAlignment="1">
      <alignment horizontal="left" vertical="center"/>
    </xf>
    <xf numFmtId="188" fontId="3" fillId="0" borderId="9" xfId="0" applyNumberFormat="1" applyFont="1" applyBorder="1" applyAlignment="1" applyProtection="1">
      <alignment horizontal="right" vertical="center" wrapText="1"/>
      <protection/>
    </xf>
    <xf numFmtId="185" fontId="3" fillId="0" borderId="9" xfId="0" applyNumberFormat="1" applyFont="1" applyBorder="1" applyAlignment="1" applyProtection="1">
      <alignment horizontal="left" vertical="center" wrapText="1"/>
      <protection/>
    </xf>
    <xf numFmtId="0" fontId="0" fillId="0" borderId="0" xfId="0" applyFont="1" applyAlignment="1">
      <alignment horizontal="center" vertical="center" wrapText="1"/>
    </xf>
    <xf numFmtId="2" fontId="3" fillId="0" borderId="16" xfId="0" applyNumberFormat="1" applyFont="1" applyBorder="1" applyAlignment="1">
      <alignment/>
    </xf>
    <xf numFmtId="188" fontId="0" fillId="0" borderId="9" xfId="0" applyNumberFormat="1" applyFont="1" applyBorder="1" applyAlignment="1" applyProtection="1">
      <alignment horizontal="right" vertical="center" wrapText="1"/>
      <protection/>
    </xf>
    <xf numFmtId="2" fontId="3" fillId="0" borderId="9" xfId="0" applyNumberFormat="1" applyFont="1" applyBorder="1" applyAlignment="1">
      <alignment horizontal="right" indent="1"/>
    </xf>
    <xf numFmtId="2" fontId="3" fillId="0" borderId="16" xfId="0" applyNumberFormat="1" applyFont="1" applyBorder="1" applyAlignment="1">
      <alignment horizontal="right" indent="1"/>
    </xf>
    <xf numFmtId="185" fontId="0" fillId="0" borderId="9" xfId="0" applyNumberFormat="1" applyFont="1" applyBorder="1" applyAlignment="1">
      <alignment horizontal="left" vertical="center" wrapText="1"/>
    </xf>
    <xf numFmtId="187" fontId="3" fillId="0" borderId="9" xfId="0" applyNumberFormat="1" applyFont="1" applyBorder="1" applyAlignment="1">
      <alignment vertical="center"/>
    </xf>
    <xf numFmtId="188" fontId="3" fillId="0" borderId="16" xfId="0" applyNumberFormat="1" applyFont="1" applyBorder="1" applyAlignment="1" applyProtection="1">
      <alignment horizontal="right" vertical="center" wrapText="1"/>
      <protection/>
    </xf>
    <xf numFmtId="0" fontId="0" fillId="0" borderId="9" xfId="0" applyFont="1" applyBorder="1" applyAlignment="1">
      <alignment horizontal="left" vertical="center" wrapText="1"/>
    </xf>
    <xf numFmtId="185" fontId="3" fillId="19" borderId="14" xfId="0" applyNumberFormat="1" applyFont="1" applyFill="1" applyBorder="1" applyAlignment="1">
      <alignment vertical="center"/>
    </xf>
    <xf numFmtId="0" fontId="3" fillId="19" borderId="17" xfId="0" applyFont="1" applyFill="1" applyBorder="1" applyAlignment="1">
      <alignment horizontal="left" vertical="center" wrapText="1"/>
    </xf>
    <xf numFmtId="188" fontId="3" fillId="19" borderId="17" xfId="0" applyNumberFormat="1" applyFont="1" applyFill="1" applyBorder="1" applyAlignment="1">
      <alignment horizontal="right" vertical="center"/>
    </xf>
    <xf numFmtId="188" fontId="3" fillId="19" borderId="18" xfId="0" applyNumberFormat="1" applyFont="1" applyFill="1" applyBorder="1" applyAlignment="1">
      <alignment horizontal="right" vertical="center"/>
    </xf>
    <xf numFmtId="0" fontId="0" fillId="0" borderId="0" xfId="0" applyFont="1" applyAlignment="1">
      <alignment horizontal="left"/>
    </xf>
    <xf numFmtId="2" fontId="0" fillId="0" borderId="33" xfId="0" applyNumberFormat="1" applyFont="1" applyBorder="1" applyAlignment="1">
      <alignment/>
    </xf>
    <xf numFmtId="0" fontId="0" fillId="0" borderId="0" xfId="0" applyFont="1" applyBorder="1" applyAlignment="1">
      <alignment/>
    </xf>
    <xf numFmtId="0" fontId="0" fillId="0" borderId="20" xfId="0" applyNumberFormat="1" applyFont="1" applyFill="1" applyBorder="1" applyAlignment="1">
      <alignment/>
    </xf>
    <xf numFmtId="0" fontId="0" fillId="0" borderId="15" xfId="0" applyNumberFormat="1" applyFont="1" applyFill="1" applyBorder="1" applyAlignment="1">
      <alignment/>
    </xf>
    <xf numFmtId="0" fontId="0" fillId="0" borderId="15" xfId="0" applyNumberFormat="1" applyFont="1" applyFill="1" applyBorder="1" applyAlignment="1">
      <alignment/>
    </xf>
    <xf numFmtId="0" fontId="3" fillId="0" borderId="19" xfId="0" applyNumberFormat="1" applyFont="1" applyFill="1" applyBorder="1" applyAlignment="1">
      <alignment vertical="center"/>
    </xf>
    <xf numFmtId="0" fontId="3" fillId="0" borderId="9" xfId="0" applyFont="1" applyBorder="1" applyAlignment="1">
      <alignment vertical="center" wrapText="1"/>
    </xf>
    <xf numFmtId="0" fontId="0" fillId="0" borderId="9" xfId="0" applyNumberFormat="1" applyFont="1" applyFill="1" applyBorder="1" applyAlignment="1">
      <alignment/>
    </xf>
    <xf numFmtId="0" fontId="0" fillId="0" borderId="9" xfId="0" applyNumberFormat="1" applyFont="1" applyFill="1" applyBorder="1" applyAlignment="1">
      <alignment horizontal="right" vertical="center"/>
    </xf>
    <xf numFmtId="0" fontId="3" fillId="0" borderId="19" xfId="0" applyNumberFormat="1" applyFont="1" applyFill="1" applyBorder="1" applyAlignment="1">
      <alignment horizontal="center" vertical="center"/>
    </xf>
    <xf numFmtId="0" fontId="3" fillId="0" borderId="9" xfId="0" applyFont="1" applyBorder="1" applyAlignment="1">
      <alignment horizontal="left" vertical="center" wrapText="1"/>
    </xf>
    <xf numFmtId="0" fontId="0" fillId="0" borderId="19" xfId="0" applyNumberFormat="1" applyFont="1" applyFill="1" applyBorder="1" applyAlignment="1">
      <alignment vertical="center"/>
    </xf>
    <xf numFmtId="0" fontId="3" fillId="17" borderId="19" xfId="0" applyNumberFormat="1" applyFont="1" applyFill="1" applyBorder="1" applyAlignment="1">
      <alignment horizontal="center" vertical="center"/>
    </xf>
    <xf numFmtId="2" fontId="3" fillId="17" borderId="9" xfId="0" applyNumberFormat="1" applyFont="1" applyFill="1" applyBorder="1" applyAlignment="1">
      <alignment/>
    </xf>
    <xf numFmtId="0" fontId="3" fillId="0" borderId="14" xfId="0" applyNumberFormat="1" applyFont="1" applyFill="1" applyBorder="1" applyAlignment="1">
      <alignment/>
    </xf>
    <xf numFmtId="187" fontId="3" fillId="0" borderId="17" xfId="0" applyNumberFormat="1" applyFont="1" applyBorder="1" applyAlignment="1">
      <alignment horizontal="left"/>
    </xf>
    <xf numFmtId="0" fontId="3" fillId="0" borderId="17" xfId="0" applyNumberFormat="1" applyFont="1" applyFill="1" applyBorder="1" applyAlignment="1">
      <alignment horizontal="center"/>
    </xf>
    <xf numFmtId="186" fontId="0" fillId="0" borderId="19" xfId="0" applyNumberFormat="1" applyFont="1" applyBorder="1" applyAlignment="1">
      <alignment/>
    </xf>
    <xf numFmtId="186" fontId="0" fillId="0" borderId="9" xfId="0" applyNumberFormat="1" applyFont="1" applyBorder="1" applyAlignment="1">
      <alignment horizontal="left"/>
    </xf>
    <xf numFmtId="186" fontId="0" fillId="0" borderId="14" xfId="0" applyNumberFormat="1" applyFont="1" applyBorder="1" applyAlignment="1">
      <alignment/>
    </xf>
    <xf numFmtId="186" fontId="3" fillId="0" borderId="17"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186" fontId="0" fillId="0" borderId="0" xfId="0" applyNumberFormat="1" applyFont="1" applyBorder="1" applyAlignment="1">
      <alignment/>
    </xf>
    <xf numFmtId="186" fontId="0" fillId="0" borderId="9" xfId="0" applyNumberFormat="1" applyFont="1" applyBorder="1" applyAlignment="1">
      <alignment/>
    </xf>
    <xf numFmtId="0" fontId="0" fillId="0" borderId="24" xfId="0" applyFont="1" applyBorder="1" applyAlignment="1">
      <alignment/>
    </xf>
    <xf numFmtId="187" fontId="3" fillId="0" borderId="9" xfId="0" applyNumberFormat="1" applyFont="1" applyBorder="1" applyAlignment="1">
      <alignment/>
    </xf>
    <xf numFmtId="187" fontId="0" fillId="0" borderId="9" xfId="0" applyNumberFormat="1" applyFont="1" applyBorder="1" applyAlignment="1">
      <alignment/>
    </xf>
    <xf numFmtId="187" fontId="3" fillId="0" borderId="9" xfId="0" applyNumberFormat="1" applyFont="1" applyBorder="1" applyAlignment="1">
      <alignment horizontal="center"/>
    </xf>
    <xf numFmtId="0" fontId="0" fillId="0" borderId="19" xfId="0" applyFont="1" applyBorder="1" applyAlignment="1">
      <alignment horizontal="center" vertical="top" wrapText="1"/>
    </xf>
    <xf numFmtId="0" fontId="0" fillId="0" borderId="9" xfId="0" applyFont="1" applyBorder="1" applyAlignment="1">
      <alignment horizontal="center" vertical="top" wrapText="1"/>
    </xf>
    <xf numFmtId="0" fontId="0" fillId="0" borderId="19" xfId="0" applyFont="1" applyBorder="1" applyAlignment="1">
      <alignment vertical="top" wrapText="1"/>
    </xf>
    <xf numFmtId="0" fontId="0" fillId="0" borderId="9" xfId="0" applyFont="1" applyBorder="1" applyAlignment="1">
      <alignment vertical="top" wrapText="1"/>
    </xf>
    <xf numFmtId="171" fontId="29" fillId="0" borderId="9" xfId="43" applyFont="1" applyBorder="1" applyAlignment="1">
      <alignment horizontal="right" vertical="top"/>
    </xf>
    <xf numFmtId="171" fontId="0" fillId="0" borderId="9" xfId="43" applyFont="1" applyFill="1" applyBorder="1" applyAlignment="1">
      <alignment horizontal="center" vertical="top"/>
    </xf>
    <xf numFmtId="171" fontId="0" fillId="0" borderId="16" xfId="43" applyFont="1" applyFill="1" applyBorder="1" applyAlignment="1">
      <alignment horizontal="center" vertical="top"/>
    </xf>
    <xf numFmtId="0" fontId="3" fillId="19" borderId="19" xfId="0" applyFont="1" applyFill="1" applyBorder="1" applyAlignment="1">
      <alignment vertical="top" wrapText="1"/>
    </xf>
    <xf numFmtId="0" fontId="3" fillId="19" borderId="9" xfId="0" applyFont="1" applyFill="1" applyBorder="1" applyAlignment="1">
      <alignment vertical="top" wrapText="1"/>
    </xf>
    <xf numFmtId="2" fontId="3" fillId="19" borderId="9" xfId="0" applyNumberFormat="1" applyFont="1" applyFill="1" applyBorder="1" applyAlignment="1">
      <alignment horizontal="right" vertical="top"/>
    </xf>
    <xf numFmtId="2" fontId="3" fillId="19" borderId="16" xfId="0" applyNumberFormat="1" applyFont="1" applyFill="1" applyBorder="1" applyAlignment="1">
      <alignment horizontal="right" vertical="top"/>
    </xf>
    <xf numFmtId="0" fontId="3" fillId="19" borderId="14" xfId="0" applyFont="1" applyFill="1" applyBorder="1" applyAlignment="1">
      <alignment vertical="top"/>
    </xf>
    <xf numFmtId="0" fontId="3" fillId="19" borderId="17" xfId="0" applyFont="1" applyFill="1" applyBorder="1" applyAlignment="1">
      <alignment vertical="top"/>
    </xf>
    <xf numFmtId="2" fontId="3" fillId="19" borderId="17" xfId="0" applyNumberFormat="1" applyFont="1" applyFill="1" applyBorder="1" applyAlignment="1">
      <alignment horizontal="right" vertical="top"/>
    </xf>
    <xf numFmtId="2" fontId="3" fillId="19" borderId="18" xfId="0" applyNumberFormat="1" applyFont="1" applyFill="1" applyBorder="1" applyAlignment="1">
      <alignment horizontal="right" vertical="top"/>
    </xf>
    <xf numFmtId="0" fontId="3" fillId="0" borderId="0" xfId="0" applyFont="1" applyFill="1" applyBorder="1" applyAlignment="1">
      <alignment vertical="top"/>
    </xf>
    <xf numFmtId="2" fontId="3" fillId="0" borderId="0" xfId="0" applyNumberFormat="1" applyFont="1" applyFill="1" applyBorder="1" applyAlignment="1">
      <alignment horizontal="right" vertical="top"/>
    </xf>
    <xf numFmtId="171" fontId="0" fillId="0" borderId="0" xfId="43" applyFont="1" applyFill="1" applyBorder="1" applyAlignment="1">
      <alignment horizontal="center" vertical="top"/>
    </xf>
    <xf numFmtId="0" fontId="31" fillId="18" borderId="0" xfId="0" applyFont="1" applyFill="1" applyAlignment="1">
      <alignment horizontal="left"/>
    </xf>
    <xf numFmtId="0" fontId="0" fillId="0" borderId="0" xfId="0" applyFont="1" applyFill="1" applyBorder="1" applyAlignment="1">
      <alignment horizontal="right" wrapText="1"/>
    </xf>
    <xf numFmtId="0" fontId="3" fillId="0" borderId="19" xfId="0" applyFont="1" applyBorder="1" applyAlignment="1">
      <alignment vertical="top" wrapText="1"/>
    </xf>
    <xf numFmtId="0" fontId="3" fillId="0" borderId="9" xfId="0" applyFont="1" applyBorder="1" applyAlignment="1">
      <alignment vertical="top" wrapText="1"/>
    </xf>
    <xf numFmtId="2" fontId="3" fillId="0" borderId="9" xfId="0" applyNumberFormat="1" applyFont="1" applyBorder="1" applyAlignment="1">
      <alignment horizontal="right" vertical="top"/>
    </xf>
    <xf numFmtId="0" fontId="0" fillId="0" borderId="0" xfId="0" applyFont="1" applyBorder="1" applyAlignment="1">
      <alignment horizontal="left"/>
    </xf>
    <xf numFmtId="0" fontId="0" fillId="0" borderId="9" xfId="0" applyFont="1" applyBorder="1" applyAlignment="1">
      <alignment horizontal="left" vertical="center" wrapText="1" indent="1"/>
    </xf>
    <xf numFmtId="0" fontId="0" fillId="0" borderId="9" xfId="0" applyFont="1" applyBorder="1" applyAlignment="1">
      <alignment horizontal="center" vertical="center" wrapText="1"/>
    </xf>
    <xf numFmtId="0" fontId="0" fillId="0" borderId="9" xfId="0" applyFont="1" applyBorder="1" applyAlignment="1">
      <alignment horizontal="right" vertical="center" wrapText="1"/>
    </xf>
    <xf numFmtId="0" fontId="0" fillId="0" borderId="16" xfId="0" applyFont="1" applyBorder="1" applyAlignment="1">
      <alignment horizontal="right" vertical="center"/>
    </xf>
    <xf numFmtId="9" fontId="0" fillId="0" borderId="9" xfId="0" applyNumberFormat="1" applyFont="1" applyBorder="1" applyAlignment="1">
      <alignment horizontal="right" vertical="center" wrapText="1"/>
    </xf>
    <xf numFmtId="9" fontId="0" fillId="0" borderId="16" xfId="0" applyNumberFormat="1" applyFont="1" applyBorder="1" applyAlignment="1">
      <alignment horizontal="right" vertical="center" wrapText="1"/>
    </xf>
    <xf numFmtId="0" fontId="0" fillId="17" borderId="0" xfId="0" applyFont="1" applyFill="1" applyAlignment="1">
      <alignment/>
    </xf>
    <xf numFmtId="0" fontId="0" fillId="0" borderId="14" xfId="0" applyFont="1" applyBorder="1" applyAlignment="1">
      <alignment horizontal="right" vertical="top"/>
    </xf>
    <xf numFmtId="0" fontId="0" fillId="19" borderId="19" xfId="0" applyFont="1" applyFill="1" applyBorder="1" applyAlignment="1">
      <alignment horizontal="center" vertical="center" wrapText="1"/>
    </xf>
    <xf numFmtId="0" fontId="0" fillId="19" borderId="9" xfId="0" applyFont="1" applyFill="1" applyBorder="1" applyAlignment="1">
      <alignment horizontal="left" vertical="center" wrapText="1" indent="1"/>
    </xf>
    <xf numFmtId="2" fontId="0" fillId="19" borderId="9" xfId="0" applyNumberFormat="1" applyFont="1" applyFill="1" applyBorder="1" applyAlignment="1">
      <alignment horizontal="right" vertical="center" wrapText="1"/>
    </xf>
    <xf numFmtId="0" fontId="3" fillId="19" borderId="9" xfId="0" applyFont="1" applyFill="1" applyBorder="1" applyAlignment="1">
      <alignment horizontal="left" vertical="center" wrapText="1" indent="1"/>
    </xf>
    <xf numFmtId="2" fontId="3" fillId="19" borderId="9" xfId="0" applyNumberFormat="1" applyFont="1" applyFill="1" applyBorder="1" applyAlignment="1">
      <alignment horizontal="right" vertical="center" wrapText="1"/>
    </xf>
    <xf numFmtId="2" fontId="3" fillId="19" borderId="16" xfId="0" applyNumberFormat="1" applyFont="1" applyFill="1" applyBorder="1" applyAlignment="1">
      <alignment horizontal="right" vertical="center" wrapText="1"/>
    </xf>
    <xf numFmtId="2" fontId="0" fillId="0" borderId="9" xfId="0" applyNumberFormat="1" applyFont="1" applyBorder="1" applyAlignment="1">
      <alignment horizontal="center" vertical="center"/>
    </xf>
    <xf numFmtId="2" fontId="0" fillId="0" borderId="16" xfId="0" applyNumberFormat="1" applyFont="1" applyBorder="1" applyAlignment="1">
      <alignment horizontal="center" vertical="center"/>
    </xf>
    <xf numFmtId="0" fontId="3" fillId="19" borderId="9" xfId="72" applyFont="1" applyFill="1" applyBorder="1" applyAlignment="1">
      <alignment horizontal="center" vertical="center" wrapText="1"/>
      <protection/>
    </xf>
    <xf numFmtId="0" fontId="3" fillId="0" borderId="19" xfId="72" applyFont="1" applyBorder="1" applyAlignment="1" applyProtection="1">
      <alignment horizontal="center" vertical="top" wrapText="1"/>
      <protection/>
    </xf>
    <xf numFmtId="0" fontId="3" fillId="0" borderId="9" xfId="72" applyFont="1" applyBorder="1" applyAlignment="1" applyProtection="1">
      <alignment horizontal="center" vertical="top" wrapText="1"/>
      <protection/>
    </xf>
    <xf numFmtId="0" fontId="3" fillId="0" borderId="16" xfId="72" applyFont="1" applyBorder="1" applyAlignment="1" applyProtection="1">
      <alignment horizontal="center" vertical="top" wrapText="1"/>
      <protection/>
    </xf>
    <xf numFmtId="0" fontId="0" fillId="0" borderId="19" xfId="73" applyFont="1" applyBorder="1" applyAlignment="1">
      <alignment horizontal="center" vertical="top" wrapText="1"/>
      <protection/>
    </xf>
    <xf numFmtId="0" fontId="0" fillId="0" borderId="9" xfId="73" applyFont="1" applyBorder="1" applyAlignment="1">
      <alignment horizontal="left" vertical="top" wrapText="1"/>
      <protection/>
    </xf>
    <xf numFmtId="0" fontId="0" fillId="0" borderId="9" xfId="72" applyFont="1" applyBorder="1" applyAlignment="1">
      <alignment horizontal="center" vertical="top" wrapText="1"/>
      <protection/>
    </xf>
    <xf numFmtId="0" fontId="0" fillId="0" borderId="9" xfId="72" applyFont="1" applyBorder="1" applyAlignment="1" applyProtection="1">
      <alignment horizontal="center" vertical="top" wrapText="1"/>
      <protection/>
    </xf>
    <xf numFmtId="0" fontId="0" fillId="0" borderId="16" xfId="73" applyFont="1" applyBorder="1" applyAlignment="1">
      <alignment horizontal="center" vertical="top" wrapText="1"/>
      <protection/>
    </xf>
    <xf numFmtId="0" fontId="3" fillId="0" borderId="16" xfId="72" applyFont="1" applyBorder="1" applyAlignment="1">
      <alignment horizontal="center" vertical="top" wrapText="1"/>
      <protection/>
    </xf>
    <xf numFmtId="0" fontId="25" fillId="18" borderId="34" xfId="0" applyFont="1" applyFill="1" applyBorder="1" applyAlignment="1">
      <alignment horizontal="left" vertical="center" wrapText="1"/>
    </xf>
    <xf numFmtId="0" fontId="0" fillId="0" borderId="0" xfId="73" applyFont="1">
      <alignment/>
      <protection/>
    </xf>
    <xf numFmtId="0" fontId="0" fillId="0" borderId="9" xfId="73" applyFont="1" applyBorder="1" applyAlignment="1">
      <alignment vertical="top" wrapText="1"/>
      <protection/>
    </xf>
    <xf numFmtId="0" fontId="0" fillId="0" borderId="9" xfId="73" applyFont="1" applyBorder="1" applyAlignment="1">
      <alignment horizontal="right" vertical="top" wrapText="1"/>
      <protection/>
    </xf>
    <xf numFmtId="2" fontId="0" fillId="0" borderId="9" xfId="73" applyNumberFormat="1" applyFont="1" applyBorder="1" applyAlignment="1">
      <alignment horizontal="right" vertical="top" wrapText="1"/>
      <protection/>
    </xf>
    <xf numFmtId="0" fontId="3" fillId="0" borderId="9" xfId="73" applyFont="1" applyBorder="1" applyAlignment="1">
      <alignment horizontal="right" vertical="top" wrapText="1"/>
      <protection/>
    </xf>
    <xf numFmtId="0" fontId="0" fillId="0" borderId="35" xfId="73" applyFont="1" applyBorder="1" applyAlignment="1">
      <alignment horizontal="center" vertical="top" wrapText="1"/>
      <protection/>
    </xf>
    <xf numFmtId="0" fontId="0" fillId="0" borderId="26" xfId="73" applyFont="1" applyBorder="1" applyAlignment="1">
      <alignment vertical="top" wrapText="1"/>
      <protection/>
    </xf>
    <xf numFmtId="0" fontId="3" fillId="0" borderId="26" xfId="73" applyFont="1" applyBorder="1" applyAlignment="1">
      <alignment horizontal="right" vertical="top" wrapText="1"/>
      <protection/>
    </xf>
    <xf numFmtId="0" fontId="3" fillId="0" borderId="26" xfId="73" applyFont="1" applyBorder="1" applyAlignment="1">
      <alignment horizontal="center" vertical="top" wrapText="1"/>
      <protection/>
    </xf>
    <xf numFmtId="0" fontId="0" fillId="17" borderId="14" xfId="73" applyFont="1" applyFill="1" applyBorder="1" applyAlignment="1">
      <alignment horizontal="center" vertical="top" wrapText="1"/>
      <protection/>
    </xf>
    <xf numFmtId="0" fontId="3" fillId="17" borderId="17" xfId="73" applyFont="1" applyFill="1" applyBorder="1" applyAlignment="1">
      <alignment horizontal="center" vertical="top" wrapText="1"/>
      <protection/>
    </xf>
    <xf numFmtId="0" fontId="0" fillId="0" borderId="0" xfId="73" applyFont="1" applyAlignment="1">
      <alignment horizontal="center" vertical="top" wrapText="1"/>
      <protection/>
    </xf>
    <xf numFmtId="0" fontId="0" fillId="0" borderId="0" xfId="73" applyFont="1" applyAlignment="1">
      <alignment vertical="top" wrapText="1"/>
      <protection/>
    </xf>
    <xf numFmtId="0" fontId="25" fillId="18" borderId="34" xfId="71" applyFont="1" applyFill="1" applyBorder="1" applyAlignment="1">
      <alignment vertical="center" wrapText="1"/>
      <protection/>
    </xf>
    <xf numFmtId="0" fontId="0" fillId="0" borderId="0" xfId="0" applyFont="1" applyBorder="1" applyAlignment="1">
      <alignment vertical="center" wrapText="1"/>
    </xf>
    <xf numFmtId="0" fontId="3" fillId="19" borderId="15"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3" fillId="0" borderId="19" xfId="0" applyFont="1" applyBorder="1" applyAlignment="1">
      <alignment horizontal="center" vertical="center" textRotation="90" wrapText="1"/>
    </xf>
    <xf numFmtId="0" fontId="3" fillId="0" borderId="16" xfId="0" applyFont="1" applyBorder="1" applyAlignment="1">
      <alignment horizontal="center" vertical="center" wrapText="1"/>
    </xf>
    <xf numFmtId="0" fontId="0" fillId="0" borderId="19"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right" vertical="center" wrapText="1"/>
    </xf>
    <xf numFmtId="190" fontId="0" fillId="0" borderId="9" xfId="0" applyNumberFormat="1" applyFont="1" applyFill="1" applyBorder="1" applyAlignment="1">
      <alignment horizontal="right" vertical="center" wrapText="1"/>
    </xf>
    <xf numFmtId="180" fontId="0" fillId="0" borderId="9" xfId="0" applyNumberFormat="1" applyFont="1" applyFill="1" applyBorder="1" applyAlignment="1">
      <alignment horizontal="right" vertical="center" wrapText="1"/>
    </xf>
    <xf numFmtId="191" fontId="0" fillId="0" borderId="9" xfId="0" applyNumberFormat="1" applyFont="1" applyFill="1" applyBorder="1" applyAlignment="1">
      <alignment horizontal="right" vertical="center" wrapText="1"/>
    </xf>
    <xf numFmtId="191" fontId="0" fillId="0" borderId="16" xfId="0" applyNumberFormat="1" applyFont="1" applyFill="1" applyBorder="1" applyAlignment="1">
      <alignment horizontal="right" vertical="center" wrapText="1"/>
    </xf>
    <xf numFmtId="2" fontId="0" fillId="0" borderId="0" xfId="0" applyNumberFormat="1"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17" borderId="0" xfId="0" applyFont="1" applyFill="1" applyBorder="1" applyAlignment="1">
      <alignment vertical="center" wrapText="1"/>
    </xf>
    <xf numFmtId="0" fontId="0" fillId="19" borderId="9" xfId="0" applyFont="1" applyFill="1" applyBorder="1" applyAlignment="1">
      <alignment horizontal="center" vertical="center" wrapText="1"/>
    </xf>
    <xf numFmtId="182" fontId="0" fillId="0" borderId="9" xfId="76" applyNumberFormat="1" applyFont="1" applyBorder="1" applyAlignment="1">
      <alignment/>
    </xf>
    <xf numFmtId="182" fontId="3" fillId="0" borderId="9" xfId="76" applyNumberFormat="1" applyFont="1" applyBorder="1" applyAlignment="1">
      <alignment/>
    </xf>
    <xf numFmtId="2" fontId="0" fillId="0" borderId="9" xfId="0" applyNumberFormat="1" applyFont="1" applyBorder="1" applyAlignment="1">
      <alignment horizontal="right" indent="1"/>
    </xf>
    <xf numFmtId="185" fontId="3" fillId="19" borderId="19" xfId="0" applyNumberFormat="1" applyFont="1" applyFill="1" applyBorder="1" applyAlignment="1">
      <alignment vertical="center"/>
    </xf>
    <xf numFmtId="0" fontId="3" fillId="19" borderId="9" xfId="0" applyFont="1" applyFill="1" applyBorder="1" applyAlignment="1">
      <alignment horizontal="left" vertical="center" wrapText="1"/>
    </xf>
    <xf numFmtId="185" fontId="3" fillId="19" borderId="9" xfId="0" applyNumberFormat="1" applyFont="1" applyFill="1" applyBorder="1" applyAlignment="1">
      <alignment vertical="center"/>
    </xf>
    <xf numFmtId="182" fontId="3" fillId="19" borderId="9" xfId="76" applyNumberFormat="1" applyFont="1" applyFill="1" applyBorder="1" applyAlignment="1">
      <alignment horizontal="center"/>
    </xf>
    <xf numFmtId="0" fontId="3" fillId="0" borderId="9" xfId="0" applyFont="1" applyFill="1" applyBorder="1" applyAlignment="1">
      <alignment horizontal="left" vertical="center" wrapText="1"/>
    </xf>
    <xf numFmtId="2" fontId="3" fillId="0" borderId="9" xfId="0" applyNumberFormat="1" applyFont="1" applyFill="1" applyBorder="1" applyAlignment="1">
      <alignment horizontal="right" vertical="center" wrapText="1"/>
    </xf>
    <xf numFmtId="2" fontId="3" fillId="0" borderId="9" xfId="0" applyNumberFormat="1" applyFont="1" applyFill="1" applyBorder="1" applyAlignment="1">
      <alignment vertical="center" wrapText="1"/>
    </xf>
    <xf numFmtId="2" fontId="3" fillId="19" borderId="17" xfId="0" applyNumberFormat="1" applyFont="1" applyFill="1" applyBorder="1" applyAlignment="1">
      <alignment horizontal="right" vertical="center" wrapText="1"/>
    </xf>
    <xf numFmtId="2" fontId="3" fillId="19" borderId="17" xfId="0" applyNumberFormat="1" applyFont="1" applyFill="1" applyBorder="1" applyAlignment="1">
      <alignment vertical="center" wrapText="1"/>
    </xf>
    <xf numFmtId="2" fontId="3" fillId="19" borderId="18" xfId="0" applyNumberFormat="1" applyFont="1" applyFill="1" applyBorder="1" applyAlignment="1">
      <alignment vertical="center" wrapText="1"/>
    </xf>
    <xf numFmtId="0" fontId="0" fillId="17" borderId="9" xfId="0" applyFont="1" applyFill="1" applyBorder="1" applyAlignment="1">
      <alignment horizontal="center" vertical="center" wrapText="1"/>
    </xf>
    <xf numFmtId="9" fontId="0" fillId="0" borderId="9" xfId="0" applyNumberFormat="1" applyFont="1" applyBorder="1" applyAlignment="1">
      <alignment vertical="center" wrapText="1"/>
    </xf>
    <xf numFmtId="2" fontId="0" fillId="0" borderId="9" xfId="0" applyNumberFormat="1" applyFont="1" applyBorder="1" applyAlignment="1">
      <alignment vertical="center" wrapText="1"/>
    </xf>
    <xf numFmtId="2" fontId="3" fillId="0" borderId="9" xfId="0" applyNumberFormat="1" applyFont="1" applyFill="1" applyBorder="1" applyAlignment="1">
      <alignment horizontal="center" vertical="center" wrapText="1"/>
    </xf>
    <xf numFmtId="0" fontId="3" fillId="19" borderId="17" xfId="0" applyFont="1" applyFill="1" applyBorder="1" applyAlignment="1">
      <alignment vertical="center" wrapText="1"/>
    </xf>
    <xf numFmtId="0" fontId="0" fillId="7" borderId="9" xfId="0" applyFont="1" applyFill="1" applyBorder="1" applyAlignment="1">
      <alignment horizontal="center" vertical="center" wrapText="1"/>
    </xf>
    <xf numFmtId="0" fontId="0" fillId="19" borderId="16" xfId="0" applyFont="1" applyFill="1" applyBorder="1" applyAlignment="1">
      <alignment horizontal="center" vertical="center" wrapText="1"/>
    </xf>
    <xf numFmtId="0" fontId="24" fillId="18" borderId="0" xfId="68" applyFont="1" applyFill="1" applyAlignment="1">
      <alignment horizontal="left" vertical="center"/>
      <protection/>
    </xf>
    <xf numFmtId="0" fontId="24" fillId="18" borderId="0" xfId="68" applyFont="1" applyFill="1" applyAlignment="1">
      <alignment horizontal="right" vertical="center" wrapText="1"/>
      <protection/>
    </xf>
    <xf numFmtId="0" fontId="24" fillId="18" borderId="0" xfId="68" applyFont="1" applyFill="1" applyAlignment="1">
      <alignment vertical="center" wrapText="1"/>
      <protection/>
    </xf>
    <xf numFmtId="0" fontId="24" fillId="18" borderId="0" xfId="68" applyFont="1" applyFill="1" applyAlignment="1">
      <alignment vertical="center"/>
      <protection/>
    </xf>
    <xf numFmtId="0" fontId="0" fillId="0" borderId="0" xfId="68" applyFont="1" applyFill="1" applyAlignment="1">
      <alignment horizontal="right" vertical="center"/>
      <protection/>
    </xf>
    <xf numFmtId="0" fontId="0" fillId="0" borderId="0" xfId="68" applyFont="1" applyFill="1" applyAlignment="1">
      <alignment horizontal="right" vertical="center" wrapText="1"/>
      <protection/>
    </xf>
    <xf numFmtId="0" fontId="22" fillId="0" borderId="0" xfId="68" applyFont="1" applyFill="1" applyAlignment="1">
      <alignment horizontal="right" vertical="center"/>
      <protection/>
    </xf>
    <xf numFmtId="0" fontId="0" fillId="0" borderId="0" xfId="69" applyFont="1">
      <alignment/>
      <protection/>
    </xf>
    <xf numFmtId="49" fontId="27" fillId="19" borderId="14" xfId="0" applyNumberFormat="1" applyFont="1" applyFill="1" applyBorder="1" applyAlignment="1">
      <alignment horizontal="center" vertical="center" wrapText="1"/>
    </xf>
    <xf numFmtId="49" fontId="27" fillId="19" borderId="17" xfId="0" applyNumberFormat="1" applyFont="1" applyFill="1" applyBorder="1" applyAlignment="1">
      <alignment horizontal="center" vertical="center" wrapText="1"/>
    </xf>
    <xf numFmtId="49" fontId="27" fillId="19" borderId="18" xfId="0" applyNumberFormat="1" applyFont="1" applyFill="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9" xfId="0" applyFont="1" applyBorder="1" applyAlignment="1">
      <alignment horizontal="center" vertical="center" wrapText="1"/>
    </xf>
    <xf numFmtId="0" fontId="27" fillId="19" borderId="14" xfId="0" applyFont="1" applyFill="1" applyBorder="1" applyAlignment="1">
      <alignment horizontal="center" vertical="center" wrapText="1"/>
    </xf>
    <xf numFmtId="0" fontId="27" fillId="19" borderId="17" xfId="0" applyFont="1" applyFill="1" applyBorder="1" applyAlignment="1">
      <alignment horizontal="center" vertical="center" wrapText="1"/>
    </xf>
    <xf numFmtId="0" fontId="27" fillId="19" borderId="18" xfId="0" applyFont="1" applyFill="1" applyBorder="1" applyAlignment="1">
      <alignment horizontal="center" vertical="center" wrapText="1"/>
    </xf>
    <xf numFmtId="0" fontId="27" fillId="0" borderId="36" xfId="0" applyFont="1" applyFill="1" applyBorder="1" applyAlignment="1">
      <alignment vertical="center" wrapText="1"/>
    </xf>
    <xf numFmtId="0" fontId="27" fillId="0" borderId="34" xfId="0" applyFont="1" applyFill="1" applyBorder="1" applyAlignment="1">
      <alignment vertical="center" wrapText="1"/>
    </xf>
    <xf numFmtId="181" fontId="0" fillId="0" borderId="19" xfId="0" applyNumberFormat="1" applyFont="1" applyBorder="1" applyAlignment="1">
      <alignment/>
    </xf>
    <xf numFmtId="181" fontId="0" fillId="0" borderId="16" xfId="0" applyNumberFormat="1" applyFont="1" applyBorder="1" applyAlignment="1">
      <alignment/>
    </xf>
    <xf numFmtId="2" fontId="0" fillId="0" borderId="19" xfId="0" applyNumberFormat="1" applyFont="1" applyBorder="1" applyAlignment="1">
      <alignment/>
    </xf>
    <xf numFmtId="181" fontId="0" fillId="0" borderId="9" xfId="0" applyNumberFormat="1" applyFont="1" applyBorder="1" applyAlignment="1">
      <alignment/>
    </xf>
    <xf numFmtId="0" fontId="0" fillId="0" borderId="30" xfId="0" applyFont="1" applyBorder="1" applyAlignment="1">
      <alignment/>
    </xf>
    <xf numFmtId="0" fontId="0" fillId="0" borderId="5" xfId="0" applyFont="1" applyBorder="1" applyAlignment="1">
      <alignment/>
    </xf>
    <xf numFmtId="0" fontId="0" fillId="2" borderId="0" xfId="0" applyFont="1" applyFill="1" applyBorder="1" applyAlignment="1">
      <alignment vertical="center"/>
    </xf>
    <xf numFmtId="0" fontId="3" fillId="19" borderId="0" xfId="0" applyFont="1" applyFill="1" applyBorder="1" applyAlignment="1">
      <alignment vertical="center"/>
    </xf>
    <xf numFmtId="43" fontId="0" fillId="0" borderId="0" xfId="0" applyNumberFormat="1" applyFont="1" applyBorder="1" applyAlignment="1">
      <alignment horizontal="right" vertical="center"/>
    </xf>
    <xf numFmtId="2" fontId="0" fillId="0" borderId="0" xfId="0" applyNumberFormat="1" applyFont="1" applyBorder="1" applyAlignment="1">
      <alignment horizontal="right" vertical="center"/>
    </xf>
    <xf numFmtId="0" fontId="32" fillId="0" borderId="0" xfId="0" applyFont="1" applyAlignment="1">
      <alignment/>
    </xf>
    <xf numFmtId="2" fontId="0" fillId="0" borderId="0" xfId="0" applyNumberFormat="1" applyFont="1" applyAlignment="1">
      <alignment/>
    </xf>
    <xf numFmtId="0" fontId="0" fillId="0" borderId="0" xfId="0" applyNumberFormat="1" applyFont="1" applyFill="1" applyAlignment="1">
      <alignment horizontal="center" vertical="center" wrapText="1"/>
    </xf>
    <xf numFmtId="181" fontId="0" fillId="0" borderId="9" xfId="0" applyNumberFormat="1" applyFont="1" applyBorder="1" applyAlignment="1">
      <alignment horizontal="right" vertical="center" wrapText="1"/>
    </xf>
    <xf numFmtId="0" fontId="0" fillId="0" borderId="17" xfId="0" applyFont="1" applyBorder="1" applyAlignment="1">
      <alignment vertical="center" wrapText="1"/>
    </xf>
    <xf numFmtId="0" fontId="0" fillId="0" borderId="17" xfId="0" applyFont="1" applyBorder="1" applyAlignment="1">
      <alignment horizontal="right" vertical="center" wrapText="1"/>
    </xf>
    <xf numFmtId="181" fontId="0" fillId="0" borderId="17" xfId="0" applyNumberFormat="1" applyFont="1" applyBorder="1" applyAlignment="1">
      <alignment horizontal="right" vertical="center" wrapText="1"/>
    </xf>
    <xf numFmtId="0" fontId="0" fillId="0" borderId="0" xfId="68" applyFont="1" applyAlignment="1">
      <alignment horizontal="center" vertical="center"/>
      <protection/>
    </xf>
    <xf numFmtId="0" fontId="0" fillId="0" borderId="0" xfId="68" applyFont="1" applyAlignment="1">
      <alignment vertical="center"/>
      <protection/>
    </xf>
    <xf numFmtId="0" fontId="0" fillId="0" borderId="0" xfId="68" applyFont="1" applyAlignment="1">
      <alignment vertical="center" wrapText="1"/>
      <protection/>
    </xf>
    <xf numFmtId="0" fontId="0" fillId="0" borderId="0" xfId="68" applyFont="1" applyAlignment="1">
      <alignment horizontal="left" vertical="center" wrapText="1"/>
      <protection/>
    </xf>
    <xf numFmtId="0" fontId="0" fillId="0" borderId="0" xfId="68" applyFont="1" applyAlignment="1">
      <alignment horizontal="left" vertical="center"/>
      <protection/>
    </xf>
    <xf numFmtId="2" fontId="0" fillId="0" borderId="0" xfId="68" applyNumberFormat="1" applyFont="1">
      <alignment/>
      <protection/>
    </xf>
    <xf numFmtId="49" fontId="0" fillId="0" borderId="0" xfId="0" applyNumberFormat="1" applyFont="1" applyAlignment="1">
      <alignment vertical="center"/>
    </xf>
    <xf numFmtId="2" fontId="0" fillId="0" borderId="0" xfId="0" applyNumberFormat="1" applyFont="1" applyAlignment="1">
      <alignment vertical="center"/>
    </xf>
    <xf numFmtId="0" fontId="3" fillId="19" borderId="0" xfId="0" applyFont="1" applyFill="1" applyAlignment="1">
      <alignment vertical="center"/>
    </xf>
    <xf numFmtId="0" fontId="0" fillId="17" borderId="0" xfId="0" applyFont="1" applyFill="1" applyAlignment="1">
      <alignment vertical="center"/>
    </xf>
    <xf numFmtId="185" fontId="21" fillId="0" borderId="37" xfId="0" applyNumberFormat="1" applyFont="1" applyBorder="1" applyAlignment="1" applyProtection="1">
      <alignment horizontal="right" vertical="center"/>
      <protection locked="0"/>
    </xf>
    <xf numFmtId="185" fontId="0" fillId="0" borderId="38" xfId="0" applyNumberFormat="1" applyFont="1" applyBorder="1" applyAlignment="1">
      <alignment horizontal="left" vertical="center" wrapText="1"/>
    </xf>
    <xf numFmtId="2" fontId="0" fillId="0" borderId="38" xfId="0" applyNumberFormat="1" applyFont="1" applyBorder="1" applyAlignment="1">
      <alignment/>
    </xf>
    <xf numFmtId="2" fontId="0" fillId="0" borderId="39" xfId="0" applyNumberFormat="1" applyFont="1" applyBorder="1" applyAlignment="1">
      <alignment/>
    </xf>
    <xf numFmtId="185" fontId="21" fillId="0" borderId="22" xfId="0" applyNumberFormat="1" applyFont="1" applyBorder="1" applyAlignment="1" applyProtection="1">
      <alignment horizontal="right" vertical="center"/>
      <protection locked="0"/>
    </xf>
    <xf numFmtId="185" fontId="0" fillId="0" borderId="22" xfId="0" applyNumberFormat="1" applyFont="1" applyBorder="1" applyAlignment="1">
      <alignment horizontal="left" vertical="center" wrapText="1"/>
    </xf>
    <xf numFmtId="2" fontId="0" fillId="0" borderId="22" xfId="0" applyNumberFormat="1" applyFont="1" applyBorder="1" applyAlignment="1">
      <alignment/>
    </xf>
    <xf numFmtId="2" fontId="0" fillId="0" borderId="16" xfId="0" applyNumberFormat="1" applyFont="1" applyBorder="1" applyAlignment="1">
      <alignment vertical="center" wrapText="1"/>
    </xf>
    <xf numFmtId="0" fontId="0" fillId="17" borderId="40" xfId="0" applyFont="1" applyFill="1" applyBorder="1" applyAlignment="1">
      <alignment horizontal="center" vertical="center" wrapText="1"/>
    </xf>
    <xf numFmtId="0" fontId="3" fillId="17" borderId="41" xfId="0" applyFont="1" applyFill="1" applyBorder="1" applyAlignment="1">
      <alignment horizontal="center" vertical="center" wrapText="1"/>
    </xf>
    <xf numFmtId="2" fontId="3" fillId="17" borderId="41" xfId="0" applyNumberFormat="1" applyFont="1" applyFill="1" applyBorder="1" applyAlignment="1">
      <alignment vertical="center" wrapText="1"/>
    </xf>
    <xf numFmtId="2" fontId="3" fillId="17" borderId="42" xfId="0" applyNumberFormat="1" applyFont="1" applyFill="1" applyBorder="1" applyAlignment="1">
      <alignment vertical="center" wrapText="1"/>
    </xf>
    <xf numFmtId="0" fontId="25" fillId="18" borderId="0" xfId="0" applyFont="1" applyFill="1" applyAlignment="1">
      <alignment/>
    </xf>
    <xf numFmtId="2" fontId="0" fillId="19" borderId="16" xfId="0" applyNumberFormat="1" applyFont="1" applyFill="1" applyBorder="1" applyAlignment="1">
      <alignment horizontal="right" vertical="center" wrapText="1"/>
    </xf>
    <xf numFmtId="0" fontId="0" fillId="0" borderId="16" xfId="0" applyFont="1" applyBorder="1" applyAlignment="1">
      <alignment horizontal="center" vertical="center" wrapText="1"/>
    </xf>
    <xf numFmtId="0" fontId="25" fillId="0" borderId="0" xfId="0" applyFont="1" applyFill="1" applyAlignment="1">
      <alignment vertical="center" wrapText="1"/>
    </xf>
    <xf numFmtId="0" fontId="24" fillId="0" borderId="0" xfId="0" applyFont="1" applyFill="1" applyBorder="1" applyAlignment="1">
      <alignment vertical="center" wrapText="1"/>
    </xf>
    <xf numFmtId="0" fontId="24" fillId="0" borderId="0" xfId="0" applyFont="1" applyFill="1" applyAlignment="1">
      <alignment vertical="center" wrapText="1"/>
    </xf>
    <xf numFmtId="0" fontId="0" fillId="0" borderId="43" xfId="0" applyFont="1" applyBorder="1" applyAlignment="1">
      <alignment horizontal="center" vertical="center" wrapText="1"/>
    </xf>
    <xf numFmtId="0" fontId="0" fillId="0" borderId="44" xfId="0" applyFont="1" applyBorder="1" applyAlignment="1">
      <alignment vertical="center" wrapText="1"/>
    </xf>
    <xf numFmtId="0" fontId="0" fillId="0" borderId="44" xfId="0" applyFont="1" applyBorder="1" applyAlignment="1">
      <alignment horizontal="right" vertical="center" wrapText="1"/>
    </xf>
    <xf numFmtId="181" fontId="0" fillId="0" borderId="44" xfId="0" applyNumberFormat="1" applyFont="1" applyBorder="1" applyAlignment="1">
      <alignment horizontal="right" vertical="center" wrapText="1"/>
    </xf>
    <xf numFmtId="181" fontId="0" fillId="0" borderId="16"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0" fontId="0" fillId="0" borderId="0" xfId="67" applyFont="1">
      <alignment/>
      <protection/>
    </xf>
    <xf numFmtId="0" fontId="24" fillId="18" borderId="0" xfId="67" applyFont="1" applyFill="1">
      <alignment/>
      <protection/>
    </xf>
    <xf numFmtId="0" fontId="0" fillId="0" borderId="0" xfId="67" applyFont="1" applyFill="1">
      <alignment/>
      <protection/>
    </xf>
    <xf numFmtId="0" fontId="0" fillId="0" borderId="20" xfId="67" applyFont="1" applyFill="1" applyBorder="1" applyAlignment="1">
      <alignment horizontal="center" vertical="center"/>
      <protection/>
    </xf>
    <xf numFmtId="2" fontId="0" fillId="0" borderId="15" xfId="76" applyNumberFormat="1" applyFont="1" applyFill="1" applyBorder="1" applyAlignment="1">
      <alignment horizontal="center" vertical="center"/>
    </xf>
    <xf numFmtId="2" fontId="0" fillId="0" borderId="31" xfId="67" applyNumberFormat="1" applyFont="1" applyFill="1" applyBorder="1" applyAlignment="1">
      <alignment horizontal="center" vertical="center"/>
      <protection/>
    </xf>
    <xf numFmtId="2" fontId="0" fillId="0" borderId="21" xfId="67" applyNumberFormat="1" applyFont="1" applyFill="1" applyBorder="1" applyAlignment="1">
      <alignment horizontal="center" vertical="center"/>
      <protection/>
    </xf>
    <xf numFmtId="0" fontId="0" fillId="0" borderId="0" xfId="67" applyFont="1" applyAlignment="1">
      <alignment vertical="center"/>
      <protection/>
    </xf>
    <xf numFmtId="0" fontId="0" fillId="0" borderId="19" xfId="67" applyFont="1" applyFill="1" applyBorder="1" applyAlignment="1">
      <alignment horizontal="center" vertical="center"/>
      <protection/>
    </xf>
    <xf numFmtId="2" fontId="0" fillId="0" borderId="9" xfId="76" applyNumberFormat="1" applyFont="1" applyFill="1" applyBorder="1" applyAlignment="1">
      <alignment horizontal="center" vertical="center"/>
    </xf>
    <xf numFmtId="2" fontId="0" fillId="0" borderId="32" xfId="67" applyNumberFormat="1" applyFont="1" applyFill="1" applyBorder="1" applyAlignment="1">
      <alignment horizontal="center" vertical="center"/>
      <protection/>
    </xf>
    <xf numFmtId="2" fontId="0" fillId="0" borderId="16" xfId="67" applyNumberFormat="1" applyFont="1" applyFill="1" applyBorder="1" applyAlignment="1">
      <alignment horizontal="center" vertical="center"/>
      <protection/>
    </xf>
    <xf numFmtId="2" fontId="0" fillId="0" borderId="9" xfId="67" applyNumberFormat="1" applyFont="1" applyBorder="1" applyAlignment="1">
      <alignment horizontal="center" vertical="center"/>
      <protection/>
    </xf>
    <xf numFmtId="2" fontId="0" fillId="0" borderId="32" xfId="67" applyNumberFormat="1" applyFont="1" applyBorder="1" applyAlignment="1">
      <alignment horizontal="center" vertical="center"/>
      <protection/>
    </xf>
    <xf numFmtId="2" fontId="0" fillId="0" borderId="16" xfId="67" applyNumberFormat="1" applyFont="1" applyBorder="1" applyAlignment="1">
      <alignment horizontal="center" vertical="center"/>
      <protection/>
    </xf>
    <xf numFmtId="0" fontId="24" fillId="18" borderId="0" xfId="67" applyFont="1" applyFill="1" applyAlignment="1">
      <alignment horizontal="left"/>
      <protection/>
    </xf>
    <xf numFmtId="0" fontId="25" fillId="18" borderId="0" xfId="67" applyFont="1" applyFill="1" applyAlignment="1">
      <alignment/>
      <protection/>
    </xf>
    <xf numFmtId="0" fontId="0" fillId="0" borderId="0" xfId="67" applyFont="1" applyFill="1" applyAlignment="1">
      <alignment horizontal="right"/>
      <protection/>
    </xf>
    <xf numFmtId="0" fontId="0" fillId="0" borderId="0" xfId="67" applyFont="1" applyFill="1" applyAlignment="1">
      <alignment horizontal="right" wrapText="1"/>
      <protection/>
    </xf>
    <xf numFmtId="0" fontId="0" fillId="0" borderId="0" xfId="67" applyFont="1" applyFill="1" applyBorder="1" applyAlignment="1">
      <alignment/>
      <protection/>
    </xf>
    <xf numFmtId="0" fontId="0" fillId="0" borderId="9" xfId="0" applyFont="1" applyBorder="1" applyAlignment="1">
      <alignment horizontal="left" wrapText="1" indent="1"/>
    </xf>
    <xf numFmtId="0" fontId="0" fillId="0" borderId="19" xfId="0" applyFont="1" applyBorder="1" applyAlignment="1">
      <alignment vertical="center"/>
    </xf>
    <xf numFmtId="0" fontId="0" fillId="19" borderId="14" xfId="0" applyFont="1" applyFill="1" applyBorder="1" applyAlignment="1">
      <alignment vertical="center"/>
    </xf>
    <xf numFmtId="0" fontId="25" fillId="18" borderId="0" xfId="0" applyFont="1" applyFill="1" applyAlignment="1">
      <alignment horizontal="center" vertical="center"/>
    </xf>
    <xf numFmtId="0" fontId="0" fillId="0" borderId="34" xfId="0" applyFont="1" applyBorder="1" applyAlignment="1">
      <alignment horizontal="center"/>
    </xf>
    <xf numFmtId="2" fontId="0" fillId="0" borderId="5" xfId="0" applyNumberFormat="1" applyFont="1" applyBorder="1" applyAlignment="1">
      <alignment/>
    </xf>
    <xf numFmtId="0" fontId="0" fillId="0" borderId="14" xfId="0" applyFont="1" applyBorder="1" applyAlignment="1">
      <alignment horizontal="center"/>
    </xf>
    <xf numFmtId="2" fontId="0" fillId="0" borderId="9" xfId="0" applyNumberFormat="1" applyFont="1" applyFill="1" applyBorder="1" applyAlignment="1">
      <alignment vertical="center"/>
    </xf>
    <xf numFmtId="0" fontId="25" fillId="18"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19" borderId="15" xfId="0" applyFont="1" applyFill="1" applyBorder="1" applyAlignment="1">
      <alignment horizontal="left"/>
    </xf>
    <xf numFmtId="0" fontId="3" fillId="19" borderId="21" xfId="0" applyFont="1" applyFill="1" applyBorder="1" applyAlignment="1">
      <alignment horizontal="centerContinuous"/>
    </xf>
    <xf numFmtId="0" fontId="0" fillId="0" borderId="16" xfId="0" applyFont="1" applyFill="1" applyBorder="1" applyAlignment="1">
      <alignment horizontal="left"/>
    </xf>
    <xf numFmtId="0" fontId="0" fillId="0" borderId="16" xfId="0" applyFont="1" applyFill="1" applyBorder="1" applyAlignment="1">
      <alignment/>
    </xf>
    <xf numFmtId="0" fontId="0" fillId="0" borderId="16" xfId="0" applyFont="1" applyFill="1" applyBorder="1" applyAlignment="1">
      <alignment wrapText="1"/>
    </xf>
    <xf numFmtId="0" fontId="3" fillId="19" borderId="16" xfId="0" applyFont="1" applyFill="1" applyBorder="1" applyAlignment="1">
      <alignment/>
    </xf>
    <xf numFmtId="0" fontId="0" fillId="0" borderId="17" xfId="0" applyFont="1" applyBorder="1" applyAlignment="1">
      <alignment horizontal="center"/>
    </xf>
    <xf numFmtId="0" fontId="0" fillId="0" borderId="18" xfId="0" applyFont="1" applyFill="1" applyBorder="1" applyAlignment="1">
      <alignment/>
    </xf>
    <xf numFmtId="0" fontId="3" fillId="19" borderId="15" xfId="0" applyFont="1" applyFill="1" applyBorder="1" applyAlignment="1">
      <alignment/>
    </xf>
    <xf numFmtId="49" fontId="4" fillId="0" borderId="0" xfId="0" applyNumberFormat="1" applyFont="1" applyAlignment="1">
      <alignment/>
    </xf>
    <xf numFmtId="43" fontId="0" fillId="0" borderId="9" xfId="0" applyNumberFormat="1" applyFont="1" applyBorder="1" applyAlignment="1">
      <alignment vertical="center" wrapText="1"/>
    </xf>
    <xf numFmtId="43" fontId="0" fillId="0" borderId="9" xfId="0" applyNumberFormat="1" applyFont="1" applyBorder="1" applyAlignment="1">
      <alignment horizontal="right" vertical="center" wrapText="1"/>
    </xf>
    <xf numFmtId="39" fontId="0" fillId="0" borderId="9" xfId="0" applyNumberFormat="1" applyFont="1" applyBorder="1" applyAlignment="1">
      <alignment horizontal="right" vertical="center" wrapText="1"/>
    </xf>
    <xf numFmtId="39" fontId="0" fillId="0" borderId="16" xfId="0" applyNumberFormat="1" applyFont="1" applyBorder="1" applyAlignment="1">
      <alignment horizontal="right" vertical="center" wrapText="1"/>
    </xf>
    <xf numFmtId="0" fontId="3" fillId="0" borderId="17" xfId="0" applyFont="1" applyBorder="1" applyAlignment="1">
      <alignment horizontal="left" vertical="center" wrapText="1"/>
    </xf>
    <xf numFmtId="2" fontId="3" fillId="0" borderId="17" xfId="0" applyNumberFormat="1" applyFont="1" applyFill="1" applyBorder="1" applyAlignment="1">
      <alignment horizontal="right" vertical="center"/>
    </xf>
    <xf numFmtId="2" fontId="3" fillId="0" borderId="18" xfId="0" applyNumberFormat="1" applyFont="1" applyFill="1" applyBorder="1" applyAlignment="1">
      <alignment horizontal="right" vertical="center"/>
    </xf>
    <xf numFmtId="0" fontId="3" fillId="17" borderId="15" xfId="0" applyFont="1" applyFill="1" applyBorder="1" applyAlignment="1">
      <alignment horizontal="center" vertical="center" wrapText="1"/>
    </xf>
    <xf numFmtId="0" fontId="3" fillId="17" borderId="0" xfId="66" applyFont="1" applyFill="1" applyAlignment="1">
      <alignment vertical="center"/>
      <protection/>
    </xf>
    <xf numFmtId="2" fontId="3" fillId="0" borderId="9" xfId="0" applyNumberFormat="1" applyFont="1" applyFill="1" applyBorder="1" applyAlignment="1">
      <alignment/>
    </xf>
    <xf numFmtId="0" fontId="3" fillId="19" borderId="9" xfId="0" applyFont="1" applyFill="1" applyBorder="1" applyAlignment="1">
      <alignment wrapText="1"/>
    </xf>
    <xf numFmtId="0" fontId="3" fillId="19" borderId="9" xfId="0" applyFont="1" applyFill="1" applyBorder="1" applyAlignment="1">
      <alignment horizontal="center" wrapText="1"/>
    </xf>
    <xf numFmtId="0" fontId="0" fillId="17" borderId="14" xfId="0" applyFont="1" applyFill="1" applyBorder="1" applyAlignment="1">
      <alignment/>
    </xf>
    <xf numFmtId="0" fontId="3" fillId="17" borderId="17" xfId="0" applyFont="1" applyFill="1" applyBorder="1" applyAlignment="1">
      <alignment horizontal="left" wrapText="1"/>
    </xf>
    <xf numFmtId="0" fontId="0" fillId="17" borderId="19" xfId="0" applyFont="1" applyFill="1" applyBorder="1" applyAlignment="1">
      <alignment/>
    </xf>
    <xf numFmtId="0" fontId="3" fillId="17" borderId="9" xfId="0" applyFont="1" applyFill="1" applyBorder="1" applyAlignment="1">
      <alignment horizontal="left" wrapText="1"/>
    </xf>
    <xf numFmtId="0" fontId="0" fillId="17" borderId="9" xfId="0" applyFont="1" applyFill="1" applyBorder="1" applyAlignment="1">
      <alignment horizontal="center" wrapText="1"/>
    </xf>
    <xf numFmtId="2" fontId="3" fillId="17" borderId="9" xfId="0" applyNumberFormat="1" applyFont="1" applyFill="1" applyBorder="1" applyAlignment="1">
      <alignment horizontal="right" wrapText="1"/>
    </xf>
    <xf numFmtId="0" fontId="3" fillId="17" borderId="17" xfId="0" applyFont="1" applyFill="1" applyBorder="1" applyAlignment="1">
      <alignment horizontal="center" wrapText="1"/>
    </xf>
    <xf numFmtId="2" fontId="3" fillId="17" borderId="17" xfId="0" applyNumberFormat="1" applyFont="1" applyFill="1" applyBorder="1" applyAlignment="1">
      <alignment horizontal="right" wrapText="1"/>
    </xf>
    <xf numFmtId="2" fontId="3" fillId="17" borderId="18" xfId="0" applyNumberFormat="1" applyFont="1" applyFill="1" applyBorder="1" applyAlignment="1">
      <alignment horizontal="right" wrapText="1"/>
    </xf>
    <xf numFmtId="0" fontId="21" fillId="0" borderId="26" xfId="0" applyFont="1" applyBorder="1" applyAlignment="1">
      <alignment horizontal="center"/>
    </xf>
    <xf numFmtId="0" fontId="21" fillId="0" borderId="9" xfId="0" applyFont="1" applyBorder="1" applyAlignment="1">
      <alignment horizontal="center"/>
    </xf>
    <xf numFmtId="0" fontId="3" fillId="17" borderId="17" xfId="0" applyFont="1" applyFill="1" applyBorder="1" applyAlignment="1">
      <alignment horizontal="center"/>
    </xf>
    <xf numFmtId="0" fontId="3" fillId="0" borderId="19" xfId="0" applyFont="1" applyFill="1" applyBorder="1" applyAlignment="1">
      <alignment/>
    </xf>
    <xf numFmtId="0" fontId="3" fillId="0" borderId="9" xfId="0" applyFont="1" applyFill="1" applyBorder="1" applyAlignment="1">
      <alignment/>
    </xf>
    <xf numFmtId="2" fontId="29" fillId="0" borderId="9" xfId="0" applyNumberFormat="1" applyFont="1" applyFill="1" applyBorder="1" applyAlignment="1">
      <alignment/>
    </xf>
    <xf numFmtId="2" fontId="29" fillId="0" borderId="16" xfId="0" applyNumberFormat="1" applyFont="1" applyFill="1" applyBorder="1" applyAlignment="1">
      <alignment/>
    </xf>
    <xf numFmtId="0" fontId="0" fillId="19" borderId="9" xfId="0" applyFont="1" applyFill="1" applyBorder="1" applyAlignment="1">
      <alignment wrapText="1"/>
    </xf>
    <xf numFmtId="0" fontId="0" fillId="19" borderId="16" xfId="0" applyFont="1" applyFill="1" applyBorder="1" applyAlignment="1">
      <alignment wrapText="1"/>
    </xf>
    <xf numFmtId="0" fontId="0" fillId="0" borderId="9" xfId="0" applyFont="1" applyFill="1" applyBorder="1" applyAlignment="1">
      <alignment horizontal="left" wrapText="1"/>
    </xf>
    <xf numFmtId="0" fontId="0" fillId="0" borderId="9" xfId="0" applyNumberFormat="1" applyFont="1" applyFill="1" applyBorder="1" applyAlignment="1">
      <alignment horizontal="center" vertical="center" wrapText="1"/>
    </xf>
    <xf numFmtId="0" fontId="25" fillId="18" borderId="0" xfId="0" applyFont="1" applyFill="1" applyAlignment="1">
      <alignment horizontal="right" vertical="center" wrapText="1"/>
    </xf>
    <xf numFmtId="0" fontId="25" fillId="18" borderId="0" xfId="0" applyFont="1" applyFill="1" applyBorder="1" applyAlignment="1">
      <alignment horizontal="left" vertical="center" wrapText="1"/>
    </xf>
    <xf numFmtId="0" fontId="0" fillId="16" borderId="0" xfId="0" applyFill="1" applyAlignment="1">
      <alignment/>
    </xf>
    <xf numFmtId="0" fontId="0" fillId="0" borderId="0" xfId="68" applyFont="1" applyFill="1" applyAlignment="1">
      <alignment horizontal="left" vertical="center"/>
      <protection/>
    </xf>
    <xf numFmtId="0" fontId="0" fillId="0" borderId="0" xfId="0" applyFont="1" applyFill="1" applyAlignment="1">
      <alignment/>
    </xf>
    <xf numFmtId="0" fontId="0" fillId="0" borderId="19" xfId="0" applyFont="1" applyFill="1" applyBorder="1" applyAlignment="1">
      <alignment/>
    </xf>
    <xf numFmtId="0" fontId="0" fillId="0" borderId="9" xfId="0" applyFont="1" applyFill="1" applyBorder="1" applyAlignment="1">
      <alignment/>
    </xf>
    <xf numFmtId="0" fontId="0" fillId="0" borderId="14" xfId="0" applyFont="1" applyFill="1" applyBorder="1" applyAlignment="1">
      <alignment/>
    </xf>
    <xf numFmtId="0" fontId="3" fillId="0" borderId="17" xfId="0" applyFont="1" applyFill="1" applyBorder="1" applyAlignment="1">
      <alignment horizontal="left" vertical="center"/>
    </xf>
    <xf numFmtId="0" fontId="0" fillId="0" borderId="17" xfId="0" applyFont="1" applyFill="1" applyBorder="1" applyAlignment="1">
      <alignment/>
    </xf>
    <xf numFmtId="0" fontId="25" fillId="18" borderId="0" xfId="68" applyFont="1" applyFill="1" applyAlignment="1">
      <alignment vertical="center"/>
      <protection/>
    </xf>
    <xf numFmtId="0" fontId="3" fillId="17" borderId="35" xfId="0" applyNumberFormat="1" applyFont="1" applyFill="1" applyBorder="1" applyAlignment="1">
      <alignment horizontal="center"/>
    </xf>
    <xf numFmtId="0" fontId="3" fillId="0" borderId="45" xfId="0" applyNumberFormat="1" applyFont="1" applyFill="1" applyBorder="1" applyAlignment="1">
      <alignment horizontal="center"/>
    </xf>
    <xf numFmtId="0" fontId="3" fillId="0" borderId="46" xfId="0" applyFont="1" applyFill="1" applyBorder="1" applyAlignment="1">
      <alignment/>
    </xf>
    <xf numFmtId="0" fontId="3" fillId="0" borderId="46" xfId="0" applyFont="1" applyFill="1" applyBorder="1" applyAlignment="1">
      <alignment horizontal="center"/>
    </xf>
    <xf numFmtId="2" fontId="3" fillId="0" borderId="46" xfId="0" applyNumberFormat="1" applyFont="1" applyFill="1" applyBorder="1" applyAlignment="1">
      <alignment horizontal="right"/>
    </xf>
    <xf numFmtId="2" fontId="3" fillId="0" borderId="47" xfId="0" applyNumberFormat="1" applyFont="1" applyFill="1" applyBorder="1" applyAlignment="1">
      <alignment horizontal="right"/>
    </xf>
    <xf numFmtId="0" fontId="3" fillId="0" borderId="48" xfId="0" applyNumberFormat="1" applyFont="1" applyFill="1" applyBorder="1" applyAlignment="1">
      <alignment horizontal="center"/>
    </xf>
    <xf numFmtId="0" fontId="3" fillId="0" borderId="22" xfId="0" applyFont="1" applyFill="1" applyBorder="1" applyAlignment="1">
      <alignment/>
    </xf>
    <xf numFmtId="0" fontId="3" fillId="0" borderId="22" xfId="0" applyFont="1" applyFill="1" applyBorder="1" applyAlignment="1">
      <alignment horizontal="center"/>
    </xf>
    <xf numFmtId="2" fontId="3" fillId="0" borderId="22" xfId="0" applyNumberFormat="1" applyFont="1" applyFill="1" applyBorder="1" applyAlignment="1">
      <alignment horizontal="right"/>
    </xf>
    <xf numFmtId="2" fontId="3" fillId="0" borderId="49" xfId="0" applyNumberFormat="1" applyFont="1" applyFill="1" applyBorder="1" applyAlignment="1">
      <alignment horizontal="right"/>
    </xf>
    <xf numFmtId="0" fontId="3" fillId="0" borderId="19" xfId="0" applyNumberFormat="1" applyFont="1" applyFill="1" applyBorder="1" applyAlignment="1">
      <alignment horizontal="left" vertical="center" wrapText="1"/>
    </xf>
    <xf numFmtId="0" fontId="3" fillId="0" borderId="19" xfId="0" applyNumberFormat="1" applyFont="1" applyFill="1" applyBorder="1" applyAlignment="1">
      <alignment horizontal="right" vertical="center" wrapText="1"/>
    </xf>
    <xf numFmtId="182" fontId="0" fillId="0" borderId="9" xfId="0" applyNumberFormat="1" applyFont="1" applyFill="1" applyBorder="1" applyAlignment="1">
      <alignment vertical="center" wrapText="1"/>
    </xf>
    <xf numFmtId="0" fontId="0" fillId="0" borderId="16" xfId="0" applyFont="1" applyFill="1" applyBorder="1" applyAlignment="1">
      <alignment vertical="justify" wrapText="1"/>
    </xf>
    <xf numFmtId="0" fontId="0" fillId="16" borderId="0" xfId="0" applyFont="1" applyFill="1" applyAlignment="1">
      <alignment/>
    </xf>
    <xf numFmtId="0" fontId="0" fillId="18" borderId="0" xfId="0" applyFont="1" applyFill="1" applyAlignment="1">
      <alignment/>
    </xf>
    <xf numFmtId="0" fontId="0" fillId="15" borderId="0" xfId="0" applyFont="1" applyFill="1" applyAlignment="1">
      <alignment/>
    </xf>
    <xf numFmtId="0" fontId="0" fillId="15" borderId="0" xfId="0" applyFont="1" applyFill="1" applyBorder="1" applyAlignment="1">
      <alignment/>
    </xf>
    <xf numFmtId="0" fontId="0" fillId="15" borderId="9" xfId="0" applyFont="1" applyFill="1" applyBorder="1" applyAlignment="1">
      <alignment horizontal="left" vertical="top" wrapText="1"/>
    </xf>
    <xf numFmtId="0" fontId="3" fillId="15" borderId="0" xfId="0" applyFont="1" applyFill="1" applyBorder="1" applyAlignment="1">
      <alignment/>
    </xf>
    <xf numFmtId="0" fontId="27" fillId="15" borderId="9" xfId="0" applyFont="1" applyFill="1" applyBorder="1" applyAlignment="1">
      <alignment vertical="top" wrapText="1"/>
    </xf>
    <xf numFmtId="0" fontId="27" fillId="15" borderId="9" xfId="0" applyFont="1" applyFill="1" applyBorder="1" applyAlignment="1">
      <alignment horizontal="left" vertical="top" wrapText="1"/>
    </xf>
    <xf numFmtId="0" fontId="21" fillId="15" borderId="9" xfId="0" applyFont="1" applyFill="1" applyBorder="1" applyAlignment="1">
      <alignment horizontal="left" vertical="top" wrapText="1"/>
    </xf>
    <xf numFmtId="0" fontId="0" fillId="18" borderId="0" xfId="0" applyFont="1" applyFill="1" applyBorder="1" applyAlignment="1">
      <alignment/>
    </xf>
    <xf numFmtId="0" fontId="25" fillId="18" borderId="0" xfId="0" applyFont="1" applyFill="1" applyBorder="1" applyAlignment="1">
      <alignment/>
    </xf>
    <xf numFmtId="0" fontId="22" fillId="15" borderId="0" xfId="0" applyFont="1" applyFill="1" applyAlignment="1">
      <alignment horizontal="left"/>
    </xf>
    <xf numFmtId="0" fontId="0" fillId="15" borderId="0" xfId="0" applyFont="1" applyFill="1" applyAlignment="1">
      <alignment horizontal="center"/>
    </xf>
    <xf numFmtId="0" fontId="3" fillId="15" borderId="0" xfId="0" applyFont="1" applyFill="1" applyAlignment="1">
      <alignment horizontal="center"/>
    </xf>
    <xf numFmtId="0" fontId="25" fillId="18" borderId="0" xfId="0" applyFont="1" applyFill="1" applyAlignment="1">
      <alignment vertical="center"/>
    </xf>
    <xf numFmtId="0" fontId="0" fillId="15" borderId="0" xfId="0" applyFont="1" applyFill="1" applyAlignment="1">
      <alignment wrapText="1"/>
    </xf>
    <xf numFmtId="0" fontId="0" fillId="15" borderId="0" xfId="0" applyFont="1" applyFill="1" applyAlignment="1">
      <alignment horizontal="center" vertical="center"/>
    </xf>
    <xf numFmtId="0" fontId="6" fillId="0" borderId="0" xfId="0" applyFont="1" applyBorder="1" applyAlignment="1">
      <alignment/>
    </xf>
    <xf numFmtId="0" fontId="0" fillId="15" borderId="0" xfId="0" applyFont="1" applyFill="1" applyAlignment="1">
      <alignment vertical="center" wrapText="1"/>
    </xf>
    <xf numFmtId="0" fontId="27" fillId="19" borderId="50" xfId="0" applyFont="1" applyFill="1" applyBorder="1" applyAlignment="1">
      <alignment horizontal="center" vertical="center" wrapText="1"/>
    </xf>
    <xf numFmtId="0" fontId="27" fillId="19" borderId="51" xfId="0" applyFont="1" applyFill="1" applyBorder="1" applyAlignment="1">
      <alignment horizontal="center" vertical="center" wrapText="1"/>
    </xf>
    <xf numFmtId="0" fontId="27" fillId="19" borderId="48" xfId="0" applyFont="1" applyFill="1" applyBorder="1" applyAlignment="1">
      <alignment horizontal="center" vertical="center" wrapText="1"/>
    </xf>
    <xf numFmtId="0" fontId="27" fillId="19" borderId="52" xfId="0" applyFont="1" applyFill="1" applyBorder="1" applyAlignment="1">
      <alignment horizontal="center" vertical="center" wrapText="1"/>
    </xf>
    <xf numFmtId="49" fontId="27" fillId="19" borderId="50" xfId="0" applyNumberFormat="1" applyFont="1" applyFill="1" applyBorder="1" applyAlignment="1">
      <alignment horizontal="center" vertical="center" wrapText="1"/>
    </xf>
    <xf numFmtId="49" fontId="27" fillId="19" borderId="51" xfId="0" applyNumberFormat="1" applyFont="1" applyFill="1" applyBorder="1" applyAlignment="1">
      <alignment horizontal="center" vertical="center" wrapText="1"/>
    </xf>
    <xf numFmtId="49" fontId="27" fillId="19" borderId="48" xfId="0" applyNumberFormat="1" applyFont="1" applyFill="1" applyBorder="1" applyAlignment="1">
      <alignment horizontal="center" vertical="center" wrapText="1"/>
    </xf>
    <xf numFmtId="49" fontId="27" fillId="19" borderId="52" xfId="0" applyNumberFormat="1" applyFont="1" applyFill="1" applyBorder="1" applyAlignment="1">
      <alignment horizontal="center" vertical="center" wrapText="1"/>
    </xf>
    <xf numFmtId="0" fontId="0" fillId="0" borderId="27" xfId="0" applyFont="1" applyBorder="1" applyAlignment="1">
      <alignment horizontal="left" wrapText="1"/>
    </xf>
    <xf numFmtId="0" fontId="27" fillId="19" borderId="17" xfId="0" applyFont="1" applyFill="1" applyBorder="1" applyAlignment="1">
      <alignment horizontal="center" vertical="center" wrapText="1"/>
    </xf>
    <xf numFmtId="0" fontId="27" fillId="19" borderId="53" xfId="0" applyFont="1" applyFill="1" applyBorder="1" applyAlignment="1">
      <alignment horizontal="center" vertical="center" wrapText="1"/>
    </xf>
    <xf numFmtId="0" fontId="27" fillId="19" borderId="43" xfId="0" applyFont="1" applyFill="1" applyBorder="1" applyAlignment="1">
      <alignment horizontal="center" vertical="center" wrapText="1"/>
    </xf>
    <xf numFmtId="0" fontId="0" fillId="19" borderId="54" xfId="0" applyFont="1" applyFill="1" applyBorder="1" applyAlignment="1">
      <alignment horizontal="center" vertical="center" wrapText="1"/>
    </xf>
    <xf numFmtId="0" fontId="3" fillId="0" borderId="0" xfId="0" applyFont="1" applyAlignment="1">
      <alignment vertical="center" wrapText="1"/>
    </xf>
    <xf numFmtId="0" fontId="3" fillId="17" borderId="0" xfId="0" applyFont="1" applyFill="1" applyBorder="1" applyAlignment="1">
      <alignment horizontal="center"/>
    </xf>
    <xf numFmtId="0" fontId="3" fillId="19" borderId="15" xfId="0" applyFont="1" applyFill="1" applyBorder="1" applyAlignment="1">
      <alignment horizontal="center" vertical="center"/>
    </xf>
    <xf numFmtId="0" fontId="0" fillId="0" borderId="0" xfId="0" applyFont="1" applyFill="1" applyBorder="1" applyAlignment="1">
      <alignment horizontal="right"/>
    </xf>
    <xf numFmtId="0" fontId="25" fillId="18" borderId="0" xfId="0" applyFont="1" applyFill="1" applyAlignment="1">
      <alignment horizontal="right"/>
    </xf>
    <xf numFmtId="0" fontId="0" fillId="19" borderId="55" xfId="0" applyFont="1" applyFill="1" applyBorder="1" applyAlignment="1">
      <alignment horizontal="center" vertical="center" wrapText="1"/>
    </xf>
    <xf numFmtId="0" fontId="0" fillId="19" borderId="56" xfId="0" applyFont="1" applyFill="1" applyBorder="1" applyAlignment="1">
      <alignment horizontal="center" vertical="center" wrapText="1"/>
    </xf>
    <xf numFmtId="0" fontId="3" fillId="19" borderId="57"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3" fillId="19" borderId="58" xfId="0" applyFont="1" applyFill="1" applyBorder="1" applyAlignment="1">
      <alignment horizontal="center" vertical="center" wrapText="1"/>
    </xf>
    <xf numFmtId="0" fontId="3" fillId="0" borderId="2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3" fillId="17" borderId="0" xfId="0" applyFont="1" applyFill="1" applyBorder="1" applyAlignment="1">
      <alignment horizontal="center" vertical="center" wrapText="1"/>
    </xf>
    <xf numFmtId="0" fontId="25" fillId="18" borderId="0" xfId="0" applyFont="1" applyFill="1" applyAlignment="1">
      <alignment horizontal="center" vertical="center" wrapText="1"/>
    </xf>
    <xf numFmtId="0" fontId="25" fillId="18" borderId="0" xfId="0" applyFont="1" applyFill="1" applyAlignment="1">
      <alignment horizontal="left" vertical="center" wrapText="1"/>
    </xf>
    <xf numFmtId="0" fontId="3" fillId="19" borderId="21" xfId="0" applyFont="1" applyFill="1" applyBorder="1" applyAlignment="1">
      <alignment horizontal="center" vertical="center" wrapText="1"/>
    </xf>
    <xf numFmtId="0" fontId="0" fillId="0" borderId="9" xfId="0" applyFont="1" applyBorder="1" applyAlignment="1">
      <alignment/>
    </xf>
    <xf numFmtId="0" fontId="3" fillId="19" borderId="14" xfId="0" applyFont="1" applyFill="1" applyBorder="1" applyAlignment="1">
      <alignment horizontal="center" vertical="center"/>
    </xf>
    <xf numFmtId="0" fontId="3" fillId="19" borderId="17" xfId="0" applyFont="1" applyFill="1" applyBorder="1" applyAlignment="1">
      <alignment horizontal="center" vertical="center" wrapText="1"/>
    </xf>
    <xf numFmtId="0" fontId="25" fillId="20" borderId="0" xfId="0" applyFont="1" applyFill="1" applyBorder="1" applyAlignment="1">
      <alignment horizontal="center" vertical="center" wrapText="1"/>
    </xf>
    <xf numFmtId="0" fontId="3" fillId="17" borderId="0" xfId="0" applyFont="1" applyFill="1" applyBorder="1" applyAlignment="1" applyProtection="1">
      <alignment horizontal="center"/>
      <protection locked="0"/>
    </xf>
    <xf numFmtId="0" fontId="3" fillId="15" borderId="0" xfId="0" applyFont="1" applyFill="1" applyAlignment="1">
      <alignment wrapText="1"/>
    </xf>
    <xf numFmtId="0" fontId="3" fillId="0" borderId="0" xfId="0" applyFont="1" applyAlignment="1">
      <alignment/>
    </xf>
    <xf numFmtId="0" fontId="0" fillId="15" borderId="0" xfId="0" applyFont="1" applyFill="1" applyAlignment="1">
      <alignment wrapText="1"/>
    </xf>
    <xf numFmtId="0" fontId="0" fillId="0" borderId="27" xfId="0" applyFont="1" applyFill="1" applyBorder="1" applyAlignment="1">
      <alignment horizontal="center" vertical="center"/>
    </xf>
    <xf numFmtId="0" fontId="3" fillId="17" borderId="0" xfId="0" applyFont="1" applyFill="1" applyBorder="1" applyAlignment="1">
      <alignment horizontal="center" vertical="center"/>
    </xf>
    <xf numFmtId="171" fontId="0" fillId="0" borderId="22" xfId="0" applyNumberFormat="1" applyFont="1" applyBorder="1" applyAlignment="1">
      <alignment horizontal="center" vertical="center"/>
    </xf>
    <xf numFmtId="171" fontId="25" fillId="18" borderId="0" xfId="0" applyNumberFormat="1" applyFont="1" applyFill="1" applyBorder="1" applyAlignment="1">
      <alignment horizontal="center" vertical="center"/>
    </xf>
    <xf numFmtId="0" fontId="3" fillId="19" borderId="20"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3" fillId="19" borderId="15"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19" borderId="9" xfId="0" applyFont="1" applyFill="1" applyBorder="1" applyAlignment="1">
      <alignment horizontal="center" vertical="center"/>
    </xf>
    <xf numFmtId="0" fontId="3" fillId="19" borderId="32" xfId="0" applyFont="1" applyFill="1" applyBorder="1" applyAlignment="1">
      <alignment horizontal="center" vertical="center"/>
    </xf>
    <xf numFmtId="0" fontId="3" fillId="19" borderId="3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60" xfId="0" applyFont="1" applyFill="1" applyBorder="1" applyAlignment="1">
      <alignment horizontal="center" vertical="center"/>
    </xf>
    <xf numFmtId="0" fontId="25" fillId="18" borderId="0" xfId="0" applyFont="1" applyFill="1" applyAlignment="1">
      <alignment horizontal="left" vertical="center"/>
    </xf>
    <xf numFmtId="0" fontId="0" fillId="0" borderId="46" xfId="0" applyFont="1" applyBorder="1" applyAlignment="1">
      <alignment horizontal="left"/>
    </xf>
    <xf numFmtId="0" fontId="3" fillId="19" borderId="5" xfId="0" applyFont="1" applyFill="1" applyBorder="1" applyAlignment="1">
      <alignment horizontal="center" vertical="center"/>
    </xf>
    <xf numFmtId="0" fontId="0" fillId="0" borderId="0" xfId="0" applyNumberFormat="1" applyFont="1" applyFill="1" applyAlignment="1">
      <alignment horizontal="left"/>
    </xf>
    <xf numFmtId="0" fontId="25" fillId="18" borderId="0" xfId="0" applyFont="1" applyFill="1" applyAlignment="1">
      <alignment horizontal="center" vertical="center"/>
    </xf>
    <xf numFmtId="0" fontId="3" fillId="19" borderId="20" xfId="0" applyFont="1" applyFill="1" applyBorder="1" applyAlignment="1">
      <alignment horizontal="center" vertical="center"/>
    </xf>
    <xf numFmtId="0" fontId="3" fillId="19" borderId="19" xfId="0" applyFont="1" applyFill="1" applyBorder="1" applyAlignment="1">
      <alignment horizontal="center" vertical="center"/>
    </xf>
    <xf numFmtId="0" fontId="27" fillId="19" borderId="61" xfId="0" applyFont="1" applyFill="1" applyBorder="1" applyAlignment="1">
      <alignment horizontal="center" vertical="center" wrapText="1"/>
    </xf>
    <xf numFmtId="0" fontId="27" fillId="19" borderId="62" xfId="0" applyFont="1" applyFill="1" applyBorder="1" applyAlignment="1">
      <alignment horizontal="center" vertical="center" wrapText="1"/>
    </xf>
    <xf numFmtId="0" fontId="27" fillId="19" borderId="63" xfId="0" applyFont="1" applyFill="1" applyBorder="1" applyAlignment="1">
      <alignment horizontal="center" vertical="center" wrapText="1"/>
    </xf>
    <xf numFmtId="0" fontId="27" fillId="19" borderId="64" xfId="0" applyFont="1" applyFill="1" applyBorder="1" applyAlignment="1">
      <alignment horizontal="center" vertical="center" wrapText="1"/>
    </xf>
    <xf numFmtId="49" fontId="27" fillId="19" borderId="65" xfId="0" applyNumberFormat="1" applyFont="1" applyFill="1" applyBorder="1" applyAlignment="1">
      <alignment horizontal="center" vertical="top" wrapText="1"/>
    </xf>
    <xf numFmtId="49" fontId="27" fillId="19" borderId="59" xfId="0" applyNumberFormat="1" applyFont="1" applyFill="1" applyBorder="1" applyAlignment="1">
      <alignment horizontal="center" vertical="top" wrapText="1"/>
    </xf>
    <xf numFmtId="49" fontId="27" fillId="19" borderId="60" xfId="0" applyNumberFormat="1" applyFont="1" applyFill="1" applyBorder="1" applyAlignment="1">
      <alignment horizontal="center" vertical="top" wrapText="1"/>
    </xf>
    <xf numFmtId="0" fontId="25" fillId="18" borderId="0" xfId="0" applyFont="1" applyFill="1" applyAlignment="1">
      <alignment horizontal="center"/>
    </xf>
    <xf numFmtId="0" fontId="0" fillId="0" borderId="22" xfId="0" applyFont="1" applyBorder="1" applyAlignment="1">
      <alignment horizontal="center"/>
    </xf>
    <xf numFmtId="49" fontId="27" fillId="19" borderId="19" xfId="0" applyNumberFormat="1" applyFont="1" applyFill="1" applyBorder="1" applyAlignment="1">
      <alignment horizontal="center" vertical="top" wrapText="1"/>
    </xf>
    <xf numFmtId="49" fontId="27" fillId="19" borderId="9" xfId="0" applyNumberFormat="1" applyFont="1" applyFill="1" applyBorder="1" applyAlignment="1">
      <alignment horizontal="center" vertical="top" wrapText="1"/>
    </xf>
    <xf numFmtId="49" fontId="27" fillId="19" borderId="16" xfId="0" applyNumberFormat="1" applyFont="1" applyFill="1" applyBorder="1" applyAlignment="1">
      <alignment horizontal="center" vertical="top" wrapText="1"/>
    </xf>
    <xf numFmtId="49" fontId="27" fillId="19" borderId="5" xfId="0" applyNumberFormat="1" applyFont="1" applyFill="1" applyBorder="1" applyAlignment="1">
      <alignment horizontal="center" vertical="center" wrapText="1"/>
    </xf>
    <xf numFmtId="49" fontId="27" fillId="19" borderId="66" xfId="0" applyNumberFormat="1" applyFont="1" applyFill="1" applyBorder="1" applyAlignment="1">
      <alignment horizontal="center" vertical="center" wrapText="1"/>
    </xf>
    <xf numFmtId="0" fontId="27" fillId="19" borderId="56" xfId="0" applyFont="1" applyFill="1" applyBorder="1" applyAlignment="1">
      <alignment horizontal="center" vertical="center" wrapText="1"/>
    </xf>
    <xf numFmtId="0" fontId="27" fillId="19" borderId="54" xfId="0" applyFont="1" applyFill="1" applyBorder="1" applyAlignment="1">
      <alignment horizontal="center" vertical="center" wrapText="1"/>
    </xf>
    <xf numFmtId="0" fontId="3" fillId="19" borderId="55" xfId="0" applyFont="1" applyFill="1" applyBorder="1" applyAlignment="1">
      <alignment horizontal="center" vertical="center" wrapText="1"/>
    </xf>
    <xf numFmtId="0" fontId="3" fillId="19" borderId="54" xfId="0" applyFont="1" applyFill="1" applyBorder="1" applyAlignment="1">
      <alignment horizontal="center" vertical="center" wrapText="1"/>
    </xf>
    <xf numFmtId="0" fontId="27" fillId="19" borderId="67" xfId="0" applyFont="1" applyFill="1" applyBorder="1" applyAlignment="1">
      <alignment horizontal="center" vertical="center" wrapText="1"/>
    </xf>
    <xf numFmtId="0" fontId="0" fillId="0" borderId="27" xfId="69" applyFont="1" applyFill="1" applyBorder="1" applyAlignment="1">
      <alignment horizontal="justify" vertical="top" wrapText="1"/>
      <protection/>
    </xf>
    <xf numFmtId="0" fontId="0" fillId="0" borderId="0" xfId="69" applyFont="1" applyFill="1" applyBorder="1" applyAlignment="1">
      <alignment horizontal="justify" vertical="top"/>
      <protection/>
    </xf>
    <xf numFmtId="0" fontId="25" fillId="18" borderId="0" xfId="0" applyFont="1" applyFill="1" applyAlignment="1">
      <alignment horizontal="left"/>
    </xf>
    <xf numFmtId="0" fontId="3" fillId="0" borderId="0" xfId="68" applyFont="1" applyAlignment="1">
      <alignment horizontal="left" vertical="center" wrapText="1"/>
      <protection/>
    </xf>
    <xf numFmtId="0" fontId="0" fillId="0" borderId="0" xfId="68" applyFont="1" applyAlignment="1">
      <alignment horizontal="left" vertical="center" wrapText="1"/>
      <protection/>
    </xf>
    <xf numFmtId="0" fontId="0" fillId="0" borderId="9" xfId="67" applyFont="1" applyFill="1" applyBorder="1" applyAlignment="1">
      <alignment vertical="center" wrapText="1"/>
      <protection/>
    </xf>
    <xf numFmtId="0" fontId="3" fillId="17" borderId="0" xfId="66" applyFont="1" applyFill="1" applyAlignment="1">
      <alignment horizontal="center" vertical="center"/>
      <protection/>
    </xf>
    <xf numFmtId="0" fontId="0" fillId="0" borderId="15" xfId="67" applyFont="1" applyFill="1" applyBorder="1" applyAlignment="1">
      <alignment vertical="center" wrapText="1"/>
      <protection/>
    </xf>
    <xf numFmtId="0" fontId="25" fillId="18" borderId="0" xfId="67" applyFont="1" applyFill="1" applyAlignment="1">
      <alignment horizontal="right"/>
      <protection/>
    </xf>
    <xf numFmtId="0" fontId="3" fillId="19" borderId="53" xfId="67" applyFont="1" applyFill="1" applyBorder="1" applyAlignment="1">
      <alignment horizontal="center" vertical="center" wrapText="1"/>
      <protection/>
    </xf>
    <xf numFmtId="0" fontId="3" fillId="19" borderId="37" xfId="67" applyFont="1" applyFill="1" applyBorder="1" applyAlignment="1">
      <alignment horizontal="center" vertical="center" wrapText="1"/>
      <protection/>
    </xf>
    <xf numFmtId="0" fontId="3" fillId="19" borderId="43" xfId="67" applyFont="1" applyFill="1" applyBorder="1" applyAlignment="1">
      <alignment horizontal="center" vertical="center" wrapText="1"/>
      <protection/>
    </xf>
    <xf numFmtId="0" fontId="3" fillId="19" borderId="68" xfId="67" applyFont="1" applyFill="1" applyBorder="1" applyAlignment="1">
      <alignment horizontal="center" vertical="center" wrapText="1"/>
      <protection/>
    </xf>
    <xf numFmtId="0" fontId="3" fillId="19" borderId="69" xfId="67" applyFont="1" applyFill="1" applyBorder="1" applyAlignment="1">
      <alignment horizontal="center" vertical="center" wrapText="1"/>
      <protection/>
    </xf>
    <xf numFmtId="0" fontId="3" fillId="19" borderId="39" xfId="67" applyFont="1" applyFill="1" applyBorder="1" applyAlignment="1">
      <alignment horizontal="center" vertical="center" wrapText="1"/>
      <protection/>
    </xf>
    <xf numFmtId="0" fontId="3" fillId="19" borderId="70" xfId="67" applyFont="1" applyFill="1" applyBorder="1" applyAlignment="1">
      <alignment horizontal="center" vertical="center" wrapText="1"/>
      <protection/>
    </xf>
    <xf numFmtId="0" fontId="3" fillId="19" borderId="71" xfId="67" applyFont="1" applyFill="1" applyBorder="1" applyAlignment="1">
      <alignment horizontal="center" vertical="center" wrapText="1"/>
      <protection/>
    </xf>
    <xf numFmtId="0" fontId="3" fillId="19" borderId="49" xfId="67" applyFont="1" applyFill="1" applyBorder="1" applyAlignment="1">
      <alignment horizontal="center" vertical="center" wrapText="1"/>
      <protection/>
    </xf>
    <xf numFmtId="0" fontId="0" fillId="0" borderId="22" xfId="67" applyFont="1" applyFill="1" applyBorder="1" applyAlignment="1">
      <alignment horizontal="right"/>
      <protection/>
    </xf>
    <xf numFmtId="0" fontId="3" fillId="0" borderId="9" xfId="67" applyFont="1" applyFill="1" applyBorder="1" applyAlignment="1">
      <alignment vertical="center" wrapText="1"/>
      <protection/>
    </xf>
    <xf numFmtId="0" fontId="3" fillId="0" borderId="17" xfId="67" applyFont="1" applyFill="1" applyBorder="1" applyAlignment="1">
      <alignment vertical="center" wrapText="1"/>
      <protection/>
    </xf>
    <xf numFmtId="0" fontId="3" fillId="19" borderId="20" xfId="66" applyFont="1" applyFill="1" applyBorder="1" applyAlignment="1">
      <alignment horizontal="center" vertical="center" wrapText="1"/>
      <protection/>
    </xf>
    <xf numFmtId="0" fontId="3" fillId="19" borderId="19" xfId="66" applyFont="1" applyFill="1" applyBorder="1" applyAlignment="1">
      <alignment horizontal="center" vertical="center" wrapText="1"/>
      <protection/>
    </xf>
    <xf numFmtId="0" fontId="3" fillId="19" borderId="15" xfId="66" applyFont="1" applyFill="1" applyBorder="1" applyAlignment="1">
      <alignment horizontal="center" vertical="center" wrapText="1"/>
      <protection/>
    </xf>
    <xf numFmtId="0" fontId="3" fillId="19" borderId="9" xfId="66" applyFont="1" applyFill="1" applyBorder="1" applyAlignment="1">
      <alignment horizontal="center" vertical="center" wrapText="1"/>
      <protection/>
    </xf>
    <xf numFmtId="0" fontId="25" fillId="18" borderId="0" xfId="66" applyFont="1" applyFill="1" applyAlignment="1">
      <alignment horizontal="left" vertical="center" wrapText="1"/>
      <protection/>
    </xf>
    <xf numFmtId="0" fontId="0" fillId="0" borderId="22" xfId="68" applyFont="1" applyFill="1" applyBorder="1" applyAlignment="1">
      <alignment horizontal="right" vertical="center"/>
      <protection/>
    </xf>
    <xf numFmtId="49" fontId="3" fillId="19" borderId="32" xfId="0" applyNumberFormat="1" applyFont="1" applyFill="1" applyBorder="1" applyAlignment="1">
      <alignment horizontal="center" vertical="center"/>
    </xf>
    <xf numFmtId="49" fontId="3" fillId="19" borderId="72" xfId="0" applyNumberFormat="1" applyFont="1" applyFill="1" applyBorder="1" applyAlignment="1">
      <alignment horizontal="center" vertical="center"/>
    </xf>
    <xf numFmtId="0" fontId="0" fillId="0" borderId="9" xfId="68" applyFont="1" applyBorder="1" applyAlignment="1">
      <alignment vertical="center" wrapText="1"/>
      <protection/>
    </xf>
    <xf numFmtId="0" fontId="3" fillId="17" borderId="9" xfId="68" applyFont="1" applyFill="1" applyBorder="1" applyAlignment="1">
      <alignment vertical="center" wrapText="1"/>
      <protection/>
    </xf>
    <xf numFmtId="0" fontId="3" fillId="17" borderId="17" xfId="68" applyFont="1" applyFill="1" applyBorder="1" applyAlignment="1">
      <alignment vertical="center" wrapText="1"/>
      <protection/>
    </xf>
    <xf numFmtId="0" fontId="0" fillId="0" borderId="32" xfId="68" applyFont="1" applyBorder="1" applyAlignment="1">
      <alignment horizontal="left" vertical="center" wrapText="1"/>
      <protection/>
    </xf>
    <xf numFmtId="0" fontId="0" fillId="0" borderId="72" xfId="68" applyFont="1" applyBorder="1" applyAlignment="1">
      <alignment horizontal="left" vertical="center" wrapText="1"/>
      <protection/>
    </xf>
    <xf numFmtId="0" fontId="3" fillId="19" borderId="20" xfId="68" applyFont="1" applyFill="1" applyBorder="1" applyAlignment="1">
      <alignment horizontal="center" vertical="center" wrapText="1"/>
      <protection/>
    </xf>
    <xf numFmtId="0" fontId="3" fillId="19" borderId="15" xfId="68" applyFont="1" applyFill="1" applyBorder="1" applyAlignment="1">
      <alignment horizontal="center" vertical="center" wrapText="1"/>
      <protection/>
    </xf>
    <xf numFmtId="0" fontId="3" fillId="19" borderId="37" xfId="68" applyFont="1" applyFill="1" applyBorder="1" applyAlignment="1">
      <alignment horizontal="center" vertical="center" wrapText="1"/>
      <protection/>
    </xf>
    <xf numFmtId="0" fontId="3" fillId="19" borderId="38" xfId="68" applyFont="1" applyFill="1" applyBorder="1" applyAlignment="1">
      <alignment horizontal="center" vertical="center" wrapText="1"/>
      <protection/>
    </xf>
    <xf numFmtId="0" fontId="3" fillId="19" borderId="14" xfId="68" applyFont="1" applyFill="1" applyBorder="1" applyAlignment="1">
      <alignment horizontal="center" vertical="center" wrapText="1"/>
      <protection/>
    </xf>
    <xf numFmtId="0" fontId="3" fillId="19" borderId="17" xfId="68" applyFont="1" applyFill="1" applyBorder="1" applyAlignment="1">
      <alignment horizontal="center" vertical="center" wrapText="1"/>
      <protection/>
    </xf>
    <xf numFmtId="0" fontId="25" fillId="18" borderId="0" xfId="68" applyFont="1" applyFill="1" applyAlignment="1">
      <alignment horizontal="left" vertical="center" wrapText="1"/>
      <protection/>
    </xf>
    <xf numFmtId="0" fontId="3" fillId="17" borderId="20" xfId="68" applyFont="1" applyFill="1" applyBorder="1" applyAlignment="1">
      <alignment horizontal="center" vertical="center" textRotation="90"/>
      <protection/>
    </xf>
    <xf numFmtId="0" fontId="3" fillId="17" borderId="19" xfId="68" applyFont="1" applyFill="1" applyBorder="1" applyAlignment="1">
      <alignment horizontal="center" vertical="center" textRotation="90"/>
      <protection/>
    </xf>
    <xf numFmtId="0" fontId="0" fillId="0" borderId="9" xfId="68" applyFont="1" applyBorder="1" applyAlignment="1">
      <alignment horizontal="center" vertical="center"/>
      <protection/>
    </xf>
    <xf numFmtId="0" fontId="0" fillId="0" borderId="31" xfId="68" applyFont="1" applyBorder="1" applyAlignment="1">
      <alignment horizontal="left" vertical="center" wrapText="1"/>
      <protection/>
    </xf>
    <xf numFmtId="0" fontId="0" fillId="0" borderId="73" xfId="68" applyFont="1" applyBorder="1" applyAlignment="1">
      <alignment horizontal="left" vertical="center" wrapText="1"/>
      <protection/>
    </xf>
    <xf numFmtId="0" fontId="3" fillId="17" borderId="19" xfId="68" applyFont="1" applyFill="1" applyBorder="1" applyAlignment="1">
      <alignment vertical="center" textRotation="90"/>
      <protection/>
    </xf>
    <xf numFmtId="0" fontId="3" fillId="19" borderId="19" xfId="68" applyFont="1" applyFill="1" applyBorder="1" applyAlignment="1">
      <alignment horizontal="center" vertical="center"/>
      <protection/>
    </xf>
    <xf numFmtId="0" fontId="3" fillId="19" borderId="9" xfId="68" applyFont="1" applyFill="1" applyBorder="1" applyAlignment="1">
      <alignment horizontal="center" vertical="center"/>
      <protection/>
    </xf>
    <xf numFmtId="0" fontId="3" fillId="17" borderId="19" xfId="68" applyFont="1" applyFill="1" applyBorder="1" applyAlignment="1">
      <alignment horizontal="center" vertical="center"/>
      <protection/>
    </xf>
    <xf numFmtId="0" fontId="3" fillId="17" borderId="9" xfId="68" applyFont="1" applyFill="1" applyBorder="1" applyAlignment="1">
      <alignment horizontal="center" vertical="center"/>
      <protection/>
    </xf>
    <xf numFmtId="0" fontId="3" fillId="19" borderId="9" xfId="68" applyFont="1" applyFill="1" applyBorder="1" applyAlignment="1">
      <alignment vertical="center" wrapText="1"/>
      <protection/>
    </xf>
    <xf numFmtId="0" fontId="0" fillId="0" borderId="0" xfId="68" applyFont="1" applyAlignment="1">
      <alignment wrapText="1"/>
      <protection/>
    </xf>
    <xf numFmtId="0" fontId="3" fillId="0" borderId="0" xfId="68" applyFont="1" applyBorder="1" applyAlignment="1">
      <alignment horizontal="left" vertical="center"/>
      <protection/>
    </xf>
    <xf numFmtId="0" fontId="3" fillId="0" borderId="19" xfId="68" applyFont="1" applyBorder="1" applyAlignment="1">
      <alignment horizontal="center" vertical="center" textRotation="90" wrapText="1"/>
      <protection/>
    </xf>
    <xf numFmtId="0" fontId="3" fillId="17" borderId="14" xfId="68" applyFont="1" applyFill="1" applyBorder="1" applyAlignment="1">
      <alignment horizontal="center" vertical="center"/>
      <protection/>
    </xf>
    <xf numFmtId="0" fontId="3" fillId="17" borderId="17" xfId="68" applyFont="1" applyFill="1" applyBorder="1" applyAlignment="1">
      <alignment horizontal="center" vertical="center"/>
      <protection/>
    </xf>
    <xf numFmtId="0" fontId="3" fillId="19" borderId="16" xfId="0" applyFont="1" applyFill="1" applyBorder="1" applyAlignment="1">
      <alignment horizontal="center" vertical="center"/>
    </xf>
    <xf numFmtId="0" fontId="3" fillId="7" borderId="31" xfId="0" applyFont="1" applyFill="1" applyBorder="1" applyAlignment="1">
      <alignment horizontal="center" vertical="center"/>
    </xf>
    <xf numFmtId="0" fontId="3" fillId="7" borderId="59" xfId="0" applyFont="1" applyFill="1" applyBorder="1" applyAlignment="1">
      <alignment horizontal="center" vertical="center"/>
    </xf>
    <xf numFmtId="0" fontId="3" fillId="7" borderId="73" xfId="0" applyFont="1" applyFill="1" applyBorder="1" applyAlignment="1">
      <alignment horizontal="center" vertical="center"/>
    </xf>
    <xf numFmtId="49" fontId="3" fillId="7" borderId="9" xfId="0" applyNumberFormat="1" applyFont="1" applyFill="1" applyBorder="1" applyAlignment="1">
      <alignment horizontal="center" vertical="center"/>
    </xf>
    <xf numFmtId="0" fontId="3" fillId="19" borderId="21" xfId="0" applyFont="1" applyFill="1" applyBorder="1" applyAlignment="1">
      <alignment horizontal="center" vertical="center"/>
    </xf>
    <xf numFmtId="49" fontId="3" fillId="19" borderId="9" xfId="0" applyNumberFormat="1" applyFont="1" applyFill="1" applyBorder="1" applyAlignment="1">
      <alignment horizontal="center" vertical="center"/>
    </xf>
    <xf numFmtId="49" fontId="3" fillId="19" borderId="16" xfId="0" applyNumberFormat="1" applyFont="1" applyFill="1" applyBorder="1" applyAlignment="1">
      <alignment horizontal="center" vertical="center"/>
    </xf>
    <xf numFmtId="0" fontId="3" fillId="7" borderId="9" xfId="0" applyFont="1" applyFill="1" applyBorder="1" applyAlignment="1">
      <alignment horizontal="center" vertical="center"/>
    </xf>
    <xf numFmtId="0" fontId="3" fillId="17" borderId="15" xfId="0" applyFont="1" applyFill="1" applyBorder="1" applyAlignment="1">
      <alignment horizontal="center" vertical="center" wrapText="1"/>
    </xf>
    <xf numFmtId="0" fontId="3" fillId="17" borderId="9" xfId="0" applyFont="1" applyFill="1" applyBorder="1" applyAlignment="1">
      <alignment horizontal="center" vertical="center" wrapText="1"/>
    </xf>
    <xf numFmtId="0" fontId="3" fillId="17" borderId="9" xfId="0" applyFont="1" applyFill="1" applyBorder="1" applyAlignment="1">
      <alignment horizontal="center" vertical="center"/>
    </xf>
    <xf numFmtId="0" fontId="3" fillId="17" borderId="15" xfId="0" applyFont="1" applyFill="1" applyBorder="1" applyAlignment="1">
      <alignment horizontal="center" vertical="center"/>
    </xf>
    <xf numFmtId="49" fontId="3" fillId="17" borderId="9" xfId="0" applyNumberFormat="1" applyFont="1" applyFill="1" applyBorder="1" applyAlignment="1">
      <alignment horizontal="center" vertical="center"/>
    </xf>
    <xf numFmtId="0" fontId="3" fillId="17" borderId="20" xfId="0" applyFont="1" applyFill="1" applyBorder="1" applyAlignment="1">
      <alignment horizontal="center" vertical="center" wrapText="1"/>
    </xf>
    <xf numFmtId="0" fontId="3" fillId="17" borderId="19" xfId="0" applyFont="1" applyFill="1" applyBorder="1" applyAlignment="1">
      <alignment horizontal="center" vertical="center" wrapText="1"/>
    </xf>
    <xf numFmtId="0" fontId="3" fillId="7" borderId="15" xfId="0" applyFont="1" applyFill="1" applyBorder="1" applyAlignment="1">
      <alignment horizontal="center" vertical="center"/>
    </xf>
    <xf numFmtId="0" fontId="3" fillId="19" borderId="74" xfId="0" applyFont="1" applyFill="1" applyBorder="1" applyAlignment="1">
      <alignment horizontal="center" vertical="center" wrapText="1"/>
    </xf>
    <xf numFmtId="0" fontId="3" fillId="19" borderId="24" xfId="0" applyFont="1" applyFill="1" applyBorder="1" applyAlignment="1">
      <alignment horizontal="center" vertical="center" wrapText="1"/>
    </xf>
    <xf numFmtId="0" fontId="3" fillId="19" borderId="16" xfId="0" applyFont="1" applyFill="1" applyBorder="1" applyAlignment="1">
      <alignment horizontal="center" vertical="center" wrapText="1"/>
    </xf>
    <xf numFmtId="0" fontId="0" fillId="0" borderId="22" xfId="0" applyFont="1" applyBorder="1" applyAlignment="1">
      <alignment horizontal="right"/>
    </xf>
    <xf numFmtId="0" fontId="3" fillId="19" borderId="63" xfId="0" applyFont="1" applyFill="1" applyBorder="1" applyAlignment="1">
      <alignment horizontal="center"/>
    </xf>
    <xf numFmtId="0" fontId="3" fillId="19" borderId="75" xfId="0" applyFont="1" applyFill="1" applyBorder="1" applyAlignment="1">
      <alignment horizontal="center"/>
    </xf>
    <xf numFmtId="0" fontId="3" fillId="19" borderId="14" xfId="0" applyFont="1" applyFill="1" applyBorder="1" applyAlignment="1">
      <alignment horizontal="center" vertical="center" wrapText="1"/>
    </xf>
    <xf numFmtId="49" fontId="3" fillId="19" borderId="9" xfId="0" applyNumberFormat="1" applyFont="1" applyFill="1" applyBorder="1" applyAlignment="1">
      <alignment horizontal="center"/>
    </xf>
    <xf numFmtId="49" fontId="3" fillId="19" borderId="16" xfId="0" applyNumberFormat="1" applyFont="1" applyFill="1" applyBorder="1" applyAlignment="1">
      <alignment horizontal="center"/>
    </xf>
    <xf numFmtId="0" fontId="3" fillId="19" borderId="31" xfId="0" applyFont="1" applyFill="1" applyBorder="1" applyAlignment="1">
      <alignment horizontal="center"/>
    </xf>
    <xf numFmtId="0" fontId="3" fillId="19" borderId="59" xfId="0" applyFont="1" applyFill="1" applyBorder="1" applyAlignment="1">
      <alignment horizontal="center"/>
    </xf>
    <xf numFmtId="0" fontId="3" fillId="19" borderId="53" xfId="0" applyFont="1" applyFill="1" applyBorder="1" applyAlignment="1">
      <alignment horizontal="center" vertical="center" wrapText="1"/>
    </xf>
    <xf numFmtId="0" fontId="3" fillId="19" borderId="37"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63" xfId="0" applyFont="1" applyBorder="1" applyAlignment="1">
      <alignment horizontal="left" vertical="center" wrapText="1"/>
    </xf>
    <xf numFmtId="0" fontId="3" fillId="19" borderId="9" xfId="0" applyFont="1" applyFill="1" applyBorder="1" applyAlignment="1">
      <alignment horizontal="center"/>
    </xf>
    <xf numFmtId="0" fontId="3" fillId="19" borderId="32" xfId="0" applyFont="1" applyFill="1" applyBorder="1" applyAlignment="1">
      <alignment horizontal="center"/>
    </xf>
    <xf numFmtId="0" fontId="4" fillId="0" borderId="46" xfId="72" applyFont="1" applyBorder="1" applyAlignment="1">
      <alignment horizontal="left" vertical="top" wrapText="1"/>
      <protection/>
    </xf>
    <xf numFmtId="0" fontId="4" fillId="0" borderId="0" xfId="72" applyFont="1" applyAlignment="1">
      <alignment horizontal="left" vertical="top" wrapText="1"/>
      <protection/>
    </xf>
    <xf numFmtId="0" fontId="3" fillId="0" borderId="65" xfId="72" applyFont="1" applyBorder="1" applyAlignment="1" applyProtection="1">
      <alignment horizontal="center" vertical="top" wrapText="1"/>
      <protection/>
    </xf>
    <xf numFmtId="0" fontId="3" fillId="0" borderId="59" xfId="72" applyFont="1" applyBorder="1" applyAlignment="1" applyProtection="1">
      <alignment horizontal="center" vertical="top" wrapText="1"/>
      <protection/>
    </xf>
    <xf numFmtId="0" fontId="3" fillId="19" borderId="19" xfId="72" applyFont="1" applyFill="1" applyBorder="1" applyAlignment="1" applyProtection="1">
      <alignment horizontal="center" vertical="center" wrapText="1"/>
      <protection/>
    </xf>
    <xf numFmtId="0" fontId="3" fillId="19" borderId="9" xfId="72" applyFont="1" applyFill="1" applyBorder="1" applyAlignment="1" applyProtection="1">
      <alignment horizontal="center" vertical="center" wrapText="1"/>
      <protection/>
    </xf>
    <xf numFmtId="0" fontId="25" fillId="0" borderId="22" xfId="0" applyFont="1" applyFill="1" applyBorder="1" applyAlignment="1">
      <alignment horizontal="center" vertical="center" wrapText="1"/>
    </xf>
    <xf numFmtId="0" fontId="3" fillId="0" borderId="76" xfId="72" applyFont="1" applyBorder="1" applyAlignment="1" applyProtection="1">
      <alignment horizontal="left" vertical="top" wrapText="1"/>
      <protection/>
    </xf>
    <xf numFmtId="0" fontId="3" fillId="0" borderId="5" xfId="72" applyFont="1" applyBorder="1" applyAlignment="1" applyProtection="1">
      <alignment horizontal="left" vertical="top" wrapText="1"/>
      <protection/>
    </xf>
    <xf numFmtId="0" fontId="3" fillId="19" borderId="16" xfId="72" applyFont="1" applyFill="1" applyBorder="1" applyAlignment="1" applyProtection="1">
      <alignment horizontal="center" vertical="center" wrapText="1"/>
      <protection/>
    </xf>
    <xf numFmtId="0" fontId="3" fillId="19" borderId="9" xfId="72" applyFont="1" applyFill="1" applyBorder="1" applyAlignment="1" applyProtection="1">
      <alignment horizontal="center" vertical="top" wrapText="1"/>
      <protection/>
    </xf>
    <xf numFmtId="0" fontId="25" fillId="18" borderId="34" xfId="0" applyFont="1" applyFill="1" applyBorder="1" applyAlignment="1">
      <alignment horizontal="left" vertical="center" wrapText="1"/>
    </xf>
    <xf numFmtId="0" fontId="25" fillId="18" borderId="34" xfId="71" applyFont="1" applyFill="1" applyBorder="1" applyAlignment="1">
      <alignment horizontal="center" vertical="center" wrapText="1"/>
      <protection/>
    </xf>
    <xf numFmtId="0" fontId="3" fillId="19" borderId="74" xfId="72" applyFont="1" applyFill="1" applyBorder="1" applyAlignment="1" applyProtection="1">
      <alignment horizontal="center" vertical="center" wrapText="1"/>
      <protection/>
    </xf>
    <xf numFmtId="0" fontId="3" fillId="19" borderId="24" xfId="72" applyFont="1" applyFill="1" applyBorder="1" applyAlignment="1" applyProtection="1">
      <alignment horizontal="center" vertical="center" wrapText="1"/>
      <protection/>
    </xf>
    <xf numFmtId="0" fontId="3" fillId="19" borderId="31" xfId="72" applyFont="1" applyFill="1" applyBorder="1" applyAlignment="1" applyProtection="1">
      <alignment horizontal="center" vertical="top" wrapText="1"/>
      <protection/>
    </xf>
    <xf numFmtId="0" fontId="3" fillId="19" borderId="59" xfId="72" applyFont="1" applyFill="1" applyBorder="1" applyAlignment="1" applyProtection="1">
      <alignment horizontal="center" vertical="top" wrapText="1"/>
      <protection/>
    </xf>
    <xf numFmtId="0" fontId="3" fillId="19" borderId="73" xfId="72" applyFont="1" applyFill="1" applyBorder="1" applyAlignment="1" applyProtection="1">
      <alignment horizontal="center" vertical="top" wrapText="1"/>
      <protection/>
    </xf>
    <xf numFmtId="0" fontId="3" fillId="17" borderId="0" xfId="71" applyFont="1" applyFill="1" applyBorder="1" applyAlignment="1">
      <alignment horizontal="center" vertical="center" wrapText="1"/>
      <protection/>
    </xf>
    <xf numFmtId="0" fontId="25" fillId="18" borderId="34" xfId="71" applyFont="1" applyFill="1" applyBorder="1" applyAlignment="1">
      <alignment horizontal="left" vertical="center" wrapText="1"/>
      <protection/>
    </xf>
    <xf numFmtId="0" fontId="3" fillId="0" borderId="63" xfId="73" applyFont="1" applyBorder="1" applyAlignment="1">
      <alignment horizontal="center" vertical="top" wrapText="1"/>
      <protection/>
    </xf>
    <xf numFmtId="0" fontId="3" fillId="0" borderId="75" xfId="73" applyFont="1" applyBorder="1" applyAlignment="1">
      <alignment horizontal="center" vertical="top" wrapText="1"/>
      <protection/>
    </xf>
    <xf numFmtId="0" fontId="3" fillId="19" borderId="53" xfId="72" applyFont="1" applyFill="1" applyBorder="1" applyAlignment="1" applyProtection="1">
      <alignment horizontal="center" vertical="center" wrapText="1"/>
      <protection/>
    </xf>
    <xf numFmtId="0" fontId="3" fillId="19" borderId="23" xfId="72" applyFont="1" applyFill="1" applyBorder="1" applyAlignment="1" applyProtection="1">
      <alignment horizontal="center" vertical="center" wrapText="1"/>
      <protection/>
    </xf>
    <xf numFmtId="0" fontId="3" fillId="17" borderId="0" xfId="0" applyFont="1" applyFill="1" applyAlignment="1">
      <alignment horizontal="center"/>
    </xf>
    <xf numFmtId="0" fontId="25" fillId="18" borderId="0" xfId="0" applyFont="1" applyFill="1" applyBorder="1" applyAlignment="1">
      <alignment horizontal="center" vertical="top" wrapText="1"/>
    </xf>
    <xf numFmtId="0" fontId="0" fillId="0" borderId="0" xfId="0" applyAlignment="1">
      <alignment/>
    </xf>
    <xf numFmtId="0" fontId="27" fillId="15" borderId="77" xfId="0" applyFont="1" applyFill="1" applyBorder="1" applyAlignment="1">
      <alignment horizontal="left" vertical="top" wrapText="1"/>
    </xf>
    <xf numFmtId="0" fontId="27" fillId="15" borderId="78" xfId="0" applyFont="1" applyFill="1" applyBorder="1" applyAlignment="1">
      <alignment horizontal="left" vertical="top" wrapText="1"/>
    </xf>
    <xf numFmtId="0" fontId="0" fillId="15" borderId="0" xfId="0" applyFont="1" applyFill="1" applyBorder="1" applyAlignment="1">
      <alignment horizontal="center" vertical="top" wrapText="1"/>
    </xf>
    <xf numFmtId="0" fontId="3" fillId="19" borderId="31" xfId="0" applyFont="1" applyFill="1" applyBorder="1" applyAlignment="1">
      <alignment horizontal="center" vertical="center" wrapText="1"/>
    </xf>
    <xf numFmtId="0" fontId="25" fillId="20" borderId="0" xfId="0" applyFont="1" applyFill="1" applyAlignment="1">
      <alignment horizontal="left" vertical="center" wrapText="1"/>
    </xf>
    <xf numFmtId="0" fontId="25" fillId="20" borderId="22"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4" xfId="0" applyFont="1" applyBorder="1" applyAlignment="1">
      <alignment horizontal="center" vertical="center" wrapText="1"/>
    </xf>
    <xf numFmtId="0" fontId="33" fillId="0" borderId="0" xfId="0" applyFont="1" applyAlignment="1">
      <alignment horizontal="center" vertical="center" wrapText="1"/>
    </xf>
  </cellXfs>
  <cellStyles count="69">
    <cellStyle name="Normal" xfId="0"/>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heck Cell" xfId="42"/>
    <cellStyle name="Comma" xfId="43"/>
    <cellStyle name="Comma  - Style1" xfId="44"/>
    <cellStyle name="Comma [0]" xfId="45"/>
    <cellStyle name="Curren - Style2" xfId="46"/>
    <cellStyle name="Currency" xfId="47"/>
    <cellStyle name="Currency [0]" xfId="48"/>
    <cellStyle name="Explanatory Text" xfId="49"/>
    <cellStyle name="Followed Hyperlink" xfId="50"/>
    <cellStyle name="Good" xfId="51"/>
    <cellStyle name="Grey" xfId="52"/>
    <cellStyle name="Header1" xfId="53"/>
    <cellStyle name="Header2" xfId="54"/>
    <cellStyle name="Heading 1" xfId="55"/>
    <cellStyle name="Heading 2" xfId="56"/>
    <cellStyle name="Heading 3" xfId="57"/>
    <cellStyle name="Heading 4" xfId="58"/>
    <cellStyle name="Hyperlink" xfId="59"/>
    <cellStyle name="Input" xfId="60"/>
    <cellStyle name="Input [yellow]" xfId="61"/>
    <cellStyle name="Linked Cell" xfId="62"/>
    <cellStyle name="Neutral" xfId="63"/>
    <cellStyle name="no dec" xfId="64"/>
    <cellStyle name="Normal - Style1" xfId="65"/>
    <cellStyle name="Normal_01- ARR Forms 04-05 Final " xfId="66"/>
    <cellStyle name="Normal_01- Tariff Proposal Forms" xfId="67"/>
    <cellStyle name="Normal_annex ARR " xfId="68"/>
    <cellStyle name="Normal_appendix1_thermal" xfId="69"/>
    <cellStyle name="Normal_Employee cost_annex-V" xfId="70"/>
    <cellStyle name="Normal_Thermal_Genco-MYT_Formats, Jan07" xfId="71"/>
    <cellStyle name="Normal_TRANS.PROG.UP TO 2009-10(MPERC-29.12.05)" xfId="72"/>
    <cellStyle name="Normal_UNTIEDUP WORKS 2009-10" xfId="73"/>
    <cellStyle name="Note" xfId="74"/>
    <cellStyle name="Output" xfId="75"/>
    <cellStyle name="Percent" xfId="76"/>
    <cellStyle name="Percent [0]_#6 Temps &amp; Contractors" xfId="77"/>
    <cellStyle name="Percent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common%20server\01-MPSEB\00-Tariff\06-2004-05\04-%20Generation\ARR%20Forms%2004-05%20Generat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Databank\1-Projects%20In%20Hand\DFID\ARR%202003-04\Arr%20Petition%202003-04\For%20Submission\ARR%20Forms%20For%20Submis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Sameer's%20folder\MSEB\Tariff%20Filing%202003-04\Outputs\Models\Working%20Models\old\Dispatch%20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DOCUME~1\MANJEE~1\LOCALS~1\Temp\ARR%20Forms%20Part%20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0-MPSEB\00-Tariff\06-2004-05\ARR%20Forma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201-03REL-Fina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omp10\c\WINDOWS\Desktop\Latest%20revised%20Cost%20Estimates%20for%20Subst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erver\common%20server\Databank\1-Projects%20In%20Hand\DFID\ARR%202003-04\Arr%20Petition%202003-04\For%20Submission\ARR%20Forms%20For%20Submis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erver\common%20server\Documents%20and%20Settings\Administrator\Local%20Settings\Temp\Transco-MYT_Formats,%20Jan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suresh\Power\MSEB\MSEB%2001-02\Data\Dispatch%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leserver\common%20server\Sameer's%20folder\MSEB\Tariff%20Filing%202003-04\Outputs\Models\Working%20Models\old\Dispatch%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ileserver\common%20server\Documents%20and%20Settings\anurag\My%20Documents\petitions\Petition%20for%20trans%20ARR.doc\Documents%20and%20Settings\anurag\Desktop\extra%20annexure%20plann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201-04REL-Fina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ileserver\common%20server\Documents%20and%20Settings\anurag\My%20Documents\petitions\Petition%20for%20trans%20ARR.doc\Databank\1-Projects%20In%20Hand\DFID\ARR%202003-04\Arr%20Petition%202003-04\For%20Submission\ARR%20Forms%20For%20Submis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01-MPSEB\00-Tariff\06-2004-05\04-%20Generation\ARR%20Forms%2004-05%20Gene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p;M Gen"/>
      <sheetName val="Hidedn"/>
      <sheetName val="Presentation"/>
      <sheetName val="Tables"/>
      <sheetName val="OH"/>
      <sheetName val="01-02"/>
      <sheetName val="02-03"/>
      <sheetName val="VCA Info"/>
      <sheetName val="03-04"/>
      <sheetName val="04-05"/>
      <sheetName val="Sheet1"/>
      <sheetName val="Gen Work 03-04"/>
      <sheetName val="Gen Work 04-05"/>
      <sheetName val="Gen Work 03-04(As in ARR-03-04)"/>
      <sheetName val="Hydl Gen"/>
      <sheetName val="A 3.2"/>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G35">
            <v>64254.226096970044</v>
          </cell>
          <cell r="H35">
            <v>59093.23805758697</v>
          </cell>
          <cell r="I35">
            <v>63490.54006093566</v>
          </cell>
        </row>
        <row r="44">
          <cell r="G44">
            <v>24259.407938726315</v>
          </cell>
          <cell r="H44">
            <v>16526.51177341946</v>
          </cell>
          <cell r="I44">
            <v>17654.636270525258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2)"/>
      <sheetName val="Sheet1"/>
      <sheetName val="Gen Work Sheet"/>
      <sheetName val="Work Sheet Gen Montly 02-03"/>
      <sheetName val="B 1.1 (EY)"/>
      <sheetName val="B 1.1 (CY)"/>
      <sheetName val="Sheet2"/>
      <sheetName val="Energy BS"/>
      <sheetName val="B 1.1 (PY)"/>
      <sheetName val="A 9.1"/>
      <sheetName val="A-1.1 "/>
      <sheetName val="A 2.2"/>
      <sheetName val="A 2.3"/>
      <sheetName val="Power Pur 3.1 (PY)"/>
      <sheetName val="Power Pur 3.1 (CY)"/>
      <sheetName val="Power Pur 3.1 (EY)"/>
      <sheetName val="Power_Pur_text"/>
      <sheetName val="Working For Power Purchase"/>
      <sheetName val="A 3.2"/>
      <sheetName val="Outages History"/>
      <sheetName val="Gen Plan for 03-04- Plan Out"/>
      <sheetName val="A 3.3 PY"/>
      <sheetName val="A 3.3 CY"/>
      <sheetName val="A 3.3 EY"/>
      <sheetName val="Working For A 3.3"/>
      <sheetName val="A 3.4"/>
      <sheetName val="Working For A 3.4"/>
      <sheetName val="A 3.5"/>
      <sheetName val="Working For A 3.5"/>
      <sheetName val="A 3.6 (PY)"/>
      <sheetName val="OtherExp_text"/>
      <sheetName val="A 3.6 (CY)"/>
      <sheetName val="A 3.6 (EY)"/>
      <sheetName val="A 3.6 Working"/>
      <sheetName val="A 3.7"/>
      <sheetName val="A 3.8"/>
      <sheetName val="A 3.9"/>
      <sheetName val="A 3.10 "/>
      <sheetName val="Working Sheet For A 3.9,3.10"/>
      <sheetName val="A-5.1(PY)"/>
      <sheetName val="A-5.1(CY) "/>
      <sheetName val="A-5.1(EY)"/>
      <sheetName val="Working Sheet A 5.1"/>
      <sheetName val="A-5.2(PY)"/>
      <sheetName val="A-5.2(CY)"/>
      <sheetName val="A-5.2(EY)"/>
      <sheetName val="A -5.3"/>
      <sheetName val="Summary"/>
      <sheetName val="A-10.1"/>
      <sheetName val="A 10.2 (A)"/>
      <sheetName val="A 10.3"/>
      <sheetName val="A 8.12"/>
      <sheetName val="Hidden"/>
      <sheetName val="Work Sheet Gen"/>
      <sheetName val="Deviation From Last Yr"/>
      <sheetName val="Gen_text"/>
      <sheetName val="Presentation"/>
    </sheetNames>
    <sheetDataSet>
      <sheetData sheetId="34">
        <row r="35">
          <cell r="G35">
            <v>64254.22609697004</v>
          </cell>
          <cell r="H35">
            <v>59093.23805758697</v>
          </cell>
          <cell r="I35">
            <v>63490.54006093566</v>
          </cell>
        </row>
        <row r="44">
          <cell r="G44">
            <v>24259.407938726312</v>
          </cell>
          <cell r="H44">
            <v>16526.51177341946</v>
          </cell>
          <cell r="I44">
            <v>17654.636270525258</v>
          </cell>
        </row>
      </sheetData>
      <sheetData sheetId="52">
        <row r="3">
          <cell r="B3">
            <v>0.7337966460190362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nergy BS"/>
      <sheetName val="A-1.1 "/>
      <sheetName val="2.1 PY"/>
      <sheetName val="2.1 CY"/>
      <sheetName val="2.1 EY"/>
      <sheetName val="A 2.2"/>
      <sheetName val="A 2.3"/>
      <sheetName val="Power Pur 3.1 (PY)"/>
      <sheetName val="Power Pur 3.1 (CY)"/>
      <sheetName val="Power Pur 3.1 (EY)"/>
      <sheetName val="A 3.2"/>
      <sheetName val="A 3.3 PY"/>
      <sheetName val="A 3.3 CY"/>
      <sheetName val="A 3.3 EY"/>
      <sheetName val="A 3.4"/>
      <sheetName val="A 3.6 (PY)"/>
      <sheetName val="A 3.6 (CY)"/>
      <sheetName val="A 3.6 (EY)"/>
      <sheetName val="A 3.7"/>
      <sheetName val="A 3.8"/>
      <sheetName val="A 3.9"/>
      <sheetName val="A 3.10 "/>
      <sheetName val="A-5.1(PY)"/>
      <sheetName val="A-5.1(CY)"/>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 8.12"/>
      <sheetName val="A 9.1"/>
      <sheetName val="A-10.1"/>
      <sheetName val="A 10.2 (A)"/>
      <sheetName val="10.2 B"/>
      <sheetName val="10.2 C"/>
      <sheetName val="10.2 D"/>
      <sheetName val="A 10.3"/>
      <sheetName val="A 10.4"/>
      <sheetName val="Rev Calculation"/>
    </sheetNames>
    <sheetDataSet>
      <sheetData sheetId="18">
        <row r="35">
          <cell r="G35">
            <v>84625.02236252114</v>
          </cell>
          <cell r="H35">
            <v>75036.24805296995</v>
          </cell>
          <cell r="I35">
            <v>89318.97342823741</v>
          </cell>
        </row>
        <row r="44">
          <cell r="G44">
            <v>31950.47336214117</v>
          </cell>
          <cell r="H44">
            <v>21314.19345283512</v>
          </cell>
          <cell r="I44">
            <v>26182.038965932952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2-03|71"/>
      <sheetName val="02-03|72"/>
      <sheetName val="02-03|74"/>
      <sheetName val="02-03|75"/>
      <sheetName val="02-03|76"/>
      <sheetName val="02-03|77"/>
      <sheetName val="02-03|79"/>
      <sheetName val="02-03|83"/>
      <sheetName val="02-03|Master"/>
      <sheetName val="03RE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s>
    <sheetDataSet>
      <sheetData sheetId="12">
        <row r="38">
          <cell r="A38" t="str">
            <v>ESTIMATE FOR INSTALLATION OF ADDITIONAL 1X40MVA 132/33KV TRANSFORMER AT EXISTING EHV SUBSTATION </v>
          </cell>
        </row>
        <row r="40">
          <cell r="A40" t="str">
            <v>SCHEDULE</v>
          </cell>
        </row>
        <row r="42">
          <cell r="A42" t="str">
            <v>TOTAL NO. OF LOCATIONS</v>
          </cell>
          <cell r="C42">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6">
          <cell r="A46" t="str">
            <v>(A)</v>
          </cell>
          <cell r="B46" t="str">
            <v>220KV EQUIPMENTS</v>
          </cell>
        </row>
        <row r="48">
          <cell r="A48">
            <v>1</v>
          </cell>
          <cell r="B48" t="str">
            <v>Circuit Breaker</v>
          </cell>
          <cell r="C48">
            <v>0</v>
          </cell>
          <cell r="D48">
            <v>13.4294</v>
          </cell>
          <cell r="E48">
            <v>0</v>
          </cell>
          <cell r="F48">
            <v>1.0102</v>
          </cell>
          <cell r="G48">
            <v>0</v>
          </cell>
          <cell r="H48">
            <v>14.439599999999999</v>
          </cell>
          <cell r="I48">
            <v>0</v>
          </cell>
        </row>
        <row r="49">
          <cell r="A49">
            <v>2</v>
          </cell>
          <cell r="B49" t="str">
            <v>Current Transformer</v>
          </cell>
          <cell r="C49">
            <v>0</v>
          </cell>
          <cell r="D49">
            <v>1.3</v>
          </cell>
          <cell r="E49">
            <v>0</v>
          </cell>
          <cell r="F49">
            <v>0.092</v>
          </cell>
          <cell r="G49">
            <v>0</v>
          </cell>
          <cell r="H49">
            <v>1.3920000000000001</v>
          </cell>
          <cell r="I49">
            <v>0</v>
          </cell>
        </row>
        <row r="50">
          <cell r="A50">
            <v>3</v>
          </cell>
          <cell r="B50" t="str">
            <v>Isolator (with E/S)</v>
          </cell>
          <cell r="C50">
            <v>0</v>
          </cell>
          <cell r="D50">
            <v>0.5057</v>
          </cell>
          <cell r="E50">
            <v>0</v>
          </cell>
          <cell r="F50">
            <v>0.0329</v>
          </cell>
          <cell r="G50">
            <v>0</v>
          </cell>
          <cell r="H50">
            <v>0.5386000000000001</v>
          </cell>
          <cell r="I50">
            <v>0</v>
          </cell>
        </row>
        <row r="51">
          <cell r="A51">
            <v>4</v>
          </cell>
          <cell r="B51" t="str">
            <v>Isolator (without E/S)</v>
          </cell>
          <cell r="C51">
            <v>0</v>
          </cell>
          <cell r="D51">
            <v>0.5057</v>
          </cell>
          <cell r="E51">
            <v>0</v>
          </cell>
          <cell r="F51">
            <v>0.0329</v>
          </cell>
          <cell r="G51">
            <v>0</v>
          </cell>
          <cell r="H51">
            <v>0.5386000000000001</v>
          </cell>
          <cell r="I51">
            <v>0</v>
          </cell>
        </row>
        <row r="52">
          <cell r="A52">
            <v>5</v>
          </cell>
          <cell r="B52" t="str">
            <v>LA</v>
          </cell>
          <cell r="C52">
            <v>0</v>
          </cell>
          <cell r="D52">
            <v>0.4234</v>
          </cell>
          <cell r="E52">
            <v>0</v>
          </cell>
          <cell r="F52">
            <v>0.0261</v>
          </cell>
          <cell r="G52">
            <v>0</v>
          </cell>
          <cell r="H52">
            <v>0.4495</v>
          </cell>
          <cell r="I52">
            <v>0</v>
          </cell>
        </row>
        <row r="53">
          <cell r="A53">
            <v>6</v>
          </cell>
          <cell r="B53" t="str">
            <v>PI / Solid Core Insulators</v>
          </cell>
          <cell r="C53">
            <v>0</v>
          </cell>
          <cell r="D53">
            <v>0.144</v>
          </cell>
          <cell r="E53">
            <v>0</v>
          </cell>
          <cell r="F53">
            <v>0.0098</v>
          </cell>
          <cell r="G53">
            <v>0</v>
          </cell>
          <cell r="H53">
            <v>0.1538</v>
          </cell>
          <cell r="I53">
            <v>0</v>
          </cell>
        </row>
        <row r="54">
          <cell r="A54">
            <v>7</v>
          </cell>
          <cell r="B54" t="str">
            <v>C&amp;R Panel(For feeder)</v>
          </cell>
          <cell r="C54">
            <v>0</v>
          </cell>
          <cell r="D54">
            <v>4.5675</v>
          </cell>
          <cell r="E54">
            <v>0</v>
          </cell>
          <cell r="F54">
            <v>0.0914</v>
          </cell>
          <cell r="G54">
            <v>0</v>
          </cell>
          <cell r="H54">
            <v>4.6589</v>
          </cell>
          <cell r="I54">
            <v>0</v>
          </cell>
        </row>
        <row r="55">
          <cell r="A55">
            <v>8</v>
          </cell>
          <cell r="B55" t="str">
            <v>C&amp;R Panel (for transformer)</v>
          </cell>
          <cell r="C55">
            <v>0</v>
          </cell>
          <cell r="D55">
            <v>4.5675</v>
          </cell>
          <cell r="E55">
            <v>0</v>
          </cell>
          <cell r="F55">
            <v>0.0914</v>
          </cell>
          <cell r="G55">
            <v>0</v>
          </cell>
          <cell r="H55">
            <v>4.6589</v>
          </cell>
          <cell r="I55">
            <v>0</v>
          </cell>
        </row>
        <row r="56">
          <cell r="A56">
            <v>9</v>
          </cell>
          <cell r="B56" t="str">
            <v>C&amp;R Panel (Bus coup./Bus tie)</v>
          </cell>
          <cell r="C56">
            <v>0</v>
          </cell>
          <cell r="D56">
            <v>4.5675</v>
          </cell>
          <cell r="E56">
            <v>0</v>
          </cell>
          <cell r="F56">
            <v>0.0914</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0.060785000000000006</v>
          </cell>
          <cell r="E59">
            <v>0</v>
          </cell>
          <cell r="F59">
            <v>0.006</v>
          </cell>
          <cell r="G59">
            <v>0</v>
          </cell>
          <cell r="H59">
            <v>0.06678500000000001</v>
          </cell>
          <cell r="I59">
            <v>0</v>
          </cell>
        </row>
        <row r="60">
          <cell r="A60">
            <v>13</v>
          </cell>
          <cell r="B60" t="str">
            <v>Double Tension String with H/W</v>
          </cell>
          <cell r="C60">
            <v>0</v>
          </cell>
          <cell r="D60">
            <v>0.11468500000000001</v>
          </cell>
          <cell r="E60">
            <v>0</v>
          </cell>
          <cell r="F60">
            <v>0.0116</v>
          </cell>
          <cell r="G60">
            <v>0</v>
          </cell>
          <cell r="H60">
            <v>0.126285</v>
          </cell>
          <cell r="I60">
            <v>0</v>
          </cell>
        </row>
        <row r="62">
          <cell r="B62" t="str">
            <v>SUB TOTAL (A)</v>
          </cell>
          <cell r="C62" t="str">
            <v> </v>
          </cell>
          <cell r="E62">
            <v>0</v>
          </cell>
          <cell r="G62">
            <v>0</v>
          </cell>
          <cell r="I62">
            <v>0</v>
          </cell>
        </row>
        <row r="64">
          <cell r="A64" t="str">
            <v>(B)</v>
          </cell>
          <cell r="B64" t="str">
            <v>132KV EQUIPMENTS</v>
          </cell>
        </row>
        <row r="66">
          <cell r="A66">
            <v>1</v>
          </cell>
          <cell r="B66" t="str">
            <v>Circuit Breaker</v>
          </cell>
          <cell r="C66">
            <v>1</v>
          </cell>
          <cell r="D66">
            <v>6.4887000000000015</v>
          </cell>
          <cell r="E66">
            <v>6.4887000000000015</v>
          </cell>
          <cell r="F66">
            <v>0.5753499999999999</v>
          </cell>
          <cell r="G66">
            <v>0.5753499999999999</v>
          </cell>
          <cell r="H66">
            <v>7.064050000000002</v>
          </cell>
          <cell r="I66">
            <v>7.064050000000002</v>
          </cell>
        </row>
        <row r="67">
          <cell r="A67">
            <v>2</v>
          </cell>
          <cell r="B67" t="str">
            <v>CT</v>
          </cell>
          <cell r="C67">
            <v>3</v>
          </cell>
          <cell r="D67">
            <v>0.6766871508379888</v>
          </cell>
          <cell r="E67">
            <v>2.0300614525139666</v>
          </cell>
          <cell r="F67">
            <v>0.04956648044692737</v>
          </cell>
          <cell r="G67">
            <v>0.1486994413407821</v>
          </cell>
          <cell r="H67">
            <v>0.7262536312849162</v>
          </cell>
          <cell r="I67">
            <v>2.178760893854749</v>
          </cell>
        </row>
        <row r="68">
          <cell r="A68">
            <v>3</v>
          </cell>
          <cell r="B68" t="str">
            <v>Isolator  with E/S </v>
          </cell>
          <cell r="C68">
            <v>0</v>
          </cell>
          <cell r="D68">
            <v>0.3209</v>
          </cell>
          <cell r="E68">
            <v>0</v>
          </cell>
          <cell r="F68">
            <v>0.0244</v>
          </cell>
          <cell r="G68">
            <v>0</v>
          </cell>
          <cell r="H68">
            <v>0.3453</v>
          </cell>
          <cell r="I68">
            <v>0</v>
          </cell>
        </row>
        <row r="69">
          <cell r="A69">
            <v>4</v>
          </cell>
          <cell r="B69" t="str">
            <v>Isolator without E/S</v>
          </cell>
          <cell r="C69">
            <v>3</v>
          </cell>
          <cell r="D69">
            <v>0.3209</v>
          </cell>
          <cell r="E69">
            <v>0.9627000000000001</v>
          </cell>
          <cell r="F69">
            <v>0.0244</v>
          </cell>
          <cell r="G69">
            <v>0.0732</v>
          </cell>
          <cell r="H69">
            <v>0.3453</v>
          </cell>
          <cell r="I69">
            <v>1.0359</v>
          </cell>
        </row>
        <row r="70">
          <cell r="A70">
            <v>5</v>
          </cell>
          <cell r="B70" t="str">
            <v>PT</v>
          </cell>
          <cell r="C70">
            <v>0</v>
          </cell>
          <cell r="D70">
            <v>0.65</v>
          </cell>
          <cell r="E70">
            <v>0</v>
          </cell>
          <cell r="F70">
            <v>0.056</v>
          </cell>
          <cell r="G70">
            <v>0</v>
          </cell>
          <cell r="H70">
            <v>0.7060000000000001</v>
          </cell>
          <cell r="I70">
            <v>0</v>
          </cell>
        </row>
        <row r="71">
          <cell r="A71">
            <v>6</v>
          </cell>
          <cell r="B71" t="str">
            <v>LA</v>
          </cell>
          <cell r="C71">
            <v>3</v>
          </cell>
          <cell r="D71">
            <v>0.2258</v>
          </cell>
          <cell r="E71">
            <v>0.6774</v>
          </cell>
          <cell r="F71">
            <v>0.0142</v>
          </cell>
          <cell r="G71">
            <v>0.0426</v>
          </cell>
          <cell r="H71">
            <v>0.24</v>
          </cell>
          <cell r="I71">
            <v>0.72</v>
          </cell>
        </row>
        <row r="72">
          <cell r="A72">
            <v>7</v>
          </cell>
          <cell r="B72" t="str">
            <v>C&amp;R Panel (for 220/132KV Xmer)</v>
          </cell>
          <cell r="C72">
            <v>0</v>
          </cell>
          <cell r="D72">
            <v>4.9399</v>
          </cell>
          <cell r="E72">
            <v>0</v>
          </cell>
          <cell r="F72">
            <v>0.32175000000000004</v>
          </cell>
          <cell r="G72">
            <v>0</v>
          </cell>
          <cell r="H72">
            <v>5.2616499999999995</v>
          </cell>
          <cell r="I72">
            <v>0</v>
          </cell>
        </row>
        <row r="73">
          <cell r="A73">
            <v>8</v>
          </cell>
          <cell r="B73" t="str">
            <v>C&amp;R Panel (for 132/33KV Xmer)</v>
          </cell>
          <cell r="C73">
            <v>1</v>
          </cell>
          <cell r="D73">
            <v>4.9399</v>
          </cell>
          <cell r="E73">
            <v>4.9399</v>
          </cell>
          <cell r="F73">
            <v>0.32175000000000004</v>
          </cell>
          <cell r="G73">
            <v>0.32175000000000004</v>
          </cell>
          <cell r="H73">
            <v>5.2616499999999995</v>
          </cell>
          <cell r="I73">
            <v>5.2616499999999995</v>
          </cell>
        </row>
        <row r="74">
          <cell r="A74">
            <v>9</v>
          </cell>
          <cell r="B74" t="str">
            <v>C&amp;R Panel (for Feeder)</v>
          </cell>
          <cell r="C74">
            <v>0</v>
          </cell>
          <cell r="D74">
            <v>4.9399</v>
          </cell>
          <cell r="E74">
            <v>0</v>
          </cell>
          <cell r="F74">
            <v>0.32175000000000004</v>
          </cell>
          <cell r="G74">
            <v>0</v>
          </cell>
          <cell r="H74">
            <v>5.2616499999999995</v>
          </cell>
          <cell r="I74">
            <v>0</v>
          </cell>
        </row>
        <row r="75">
          <cell r="A75">
            <v>10</v>
          </cell>
          <cell r="B75" t="str">
            <v>C&amp;R Panel (for Bus coupler)</v>
          </cell>
          <cell r="C75">
            <v>0</v>
          </cell>
          <cell r="D75">
            <v>4.9399</v>
          </cell>
          <cell r="E75">
            <v>0</v>
          </cell>
          <cell r="F75">
            <v>0.32175000000000004</v>
          </cell>
          <cell r="G75">
            <v>0</v>
          </cell>
          <cell r="H75">
            <v>5.2616499999999995</v>
          </cell>
          <cell r="I75">
            <v>0</v>
          </cell>
        </row>
        <row r="76">
          <cell r="A76">
            <v>11</v>
          </cell>
          <cell r="B76" t="str">
            <v>PI/Solid Core Insulators</v>
          </cell>
          <cell r="C76">
            <v>36</v>
          </cell>
          <cell r="D76">
            <v>0.0725</v>
          </cell>
          <cell r="E76">
            <v>2.61</v>
          </cell>
          <cell r="F76">
            <v>0.014</v>
          </cell>
          <cell r="G76">
            <v>0.504</v>
          </cell>
          <cell r="H76">
            <v>0.0865</v>
          </cell>
          <cell r="I76">
            <v>3.114</v>
          </cell>
        </row>
        <row r="77">
          <cell r="A77">
            <v>12</v>
          </cell>
          <cell r="B77" t="str">
            <v>Suspension &amp; Tension String with H/W</v>
          </cell>
          <cell r="C77">
            <v>20</v>
          </cell>
          <cell r="D77">
            <v>0.03632</v>
          </cell>
          <cell r="E77">
            <v>0.7263999999999999</v>
          </cell>
          <cell r="F77">
            <v>0.0039924999999999995</v>
          </cell>
          <cell r="G77">
            <v>0.07984999999999999</v>
          </cell>
          <cell r="H77">
            <v>0.0403125</v>
          </cell>
          <cell r="I77">
            <v>0.8062499999999999</v>
          </cell>
        </row>
        <row r="78">
          <cell r="A78">
            <v>13</v>
          </cell>
          <cell r="B78" t="str">
            <v>Double Tension String with H/W</v>
          </cell>
          <cell r="C78">
            <v>8</v>
          </cell>
          <cell r="D78">
            <v>0.05932</v>
          </cell>
          <cell r="E78">
            <v>0.47456</v>
          </cell>
          <cell r="F78">
            <v>0.006992499999999999</v>
          </cell>
          <cell r="G78">
            <v>0.05593999999999999</v>
          </cell>
          <cell r="H78">
            <v>0.0663125</v>
          </cell>
          <cell r="I78">
            <v>0.5305</v>
          </cell>
        </row>
        <row r="80">
          <cell r="B80" t="str">
            <v>SUB TOTAL (B)</v>
          </cell>
          <cell r="E80">
            <v>18.909721452513967</v>
          </cell>
          <cell r="G80">
            <v>1.801389441340782</v>
          </cell>
          <cell r="I80">
            <v>20.71111089385475</v>
          </cell>
        </row>
        <row r="82">
          <cell r="A82" t="str">
            <v>(C)</v>
          </cell>
          <cell r="B82" t="str">
            <v>33KV EQUIPMENTS</v>
          </cell>
        </row>
        <row r="84">
          <cell r="A84">
            <v>1</v>
          </cell>
          <cell r="B84" t="str">
            <v>Circuit Breaker</v>
          </cell>
          <cell r="C84">
            <v>1</v>
          </cell>
          <cell r="D84">
            <v>2.3801</v>
          </cell>
          <cell r="E84">
            <v>2.3801</v>
          </cell>
          <cell r="F84">
            <v>0.1452</v>
          </cell>
          <cell r="G84">
            <v>0.1452</v>
          </cell>
          <cell r="H84">
            <v>2.5253</v>
          </cell>
          <cell r="I84">
            <v>2.5253</v>
          </cell>
        </row>
        <row r="85">
          <cell r="A85">
            <v>2</v>
          </cell>
          <cell r="B85" t="str">
            <v>CT</v>
          </cell>
          <cell r="C85">
            <v>3</v>
          </cell>
          <cell r="D85">
            <v>0.1192</v>
          </cell>
          <cell r="E85">
            <v>0.35760000000000003</v>
          </cell>
          <cell r="F85">
            <v>0.0123</v>
          </cell>
          <cell r="G85">
            <v>0.0369</v>
          </cell>
          <cell r="H85">
            <v>0.1315</v>
          </cell>
          <cell r="I85">
            <v>0.3945</v>
          </cell>
        </row>
        <row r="86">
          <cell r="A86">
            <v>3</v>
          </cell>
          <cell r="B86" t="str">
            <v>LA</v>
          </cell>
          <cell r="C86">
            <v>3</v>
          </cell>
          <cell r="D86">
            <v>0.0368</v>
          </cell>
          <cell r="E86">
            <v>0.1104</v>
          </cell>
          <cell r="F86">
            <v>0.0023</v>
          </cell>
          <cell r="G86">
            <v>0.0069</v>
          </cell>
          <cell r="H86">
            <v>0.039099999999999996</v>
          </cell>
          <cell r="I86">
            <v>0.1173</v>
          </cell>
        </row>
        <row r="87">
          <cell r="A87">
            <v>4</v>
          </cell>
          <cell r="B87" t="str">
            <v>Potential transformer</v>
          </cell>
          <cell r="C87">
            <v>0</v>
          </cell>
          <cell r="D87">
            <v>0.0125</v>
          </cell>
          <cell r="E87">
            <v>0</v>
          </cell>
          <cell r="F87">
            <v>0.002</v>
          </cell>
          <cell r="G87">
            <v>0</v>
          </cell>
          <cell r="H87">
            <v>0.0145</v>
          </cell>
          <cell r="I87">
            <v>0</v>
          </cell>
        </row>
        <row r="88">
          <cell r="A88">
            <v>5</v>
          </cell>
          <cell r="B88" t="str">
            <v>Isolator (with E/S) with insulator</v>
          </cell>
          <cell r="C88">
            <v>0</v>
          </cell>
          <cell r="D88">
            <v>0.1093</v>
          </cell>
          <cell r="E88">
            <v>0</v>
          </cell>
          <cell r="F88">
            <v>0.0075</v>
          </cell>
          <cell r="G88">
            <v>0</v>
          </cell>
          <cell r="H88">
            <v>0.11679999999999999</v>
          </cell>
          <cell r="I88">
            <v>0</v>
          </cell>
        </row>
        <row r="89">
          <cell r="A89">
            <v>6</v>
          </cell>
          <cell r="B89" t="str">
            <v>Isolator (without E/S) with insulator</v>
          </cell>
          <cell r="C89">
            <v>2</v>
          </cell>
          <cell r="D89">
            <v>0.1093</v>
          </cell>
          <cell r="E89">
            <v>0.2186</v>
          </cell>
          <cell r="F89">
            <v>0.0075</v>
          </cell>
          <cell r="G89">
            <v>0.015</v>
          </cell>
          <cell r="H89">
            <v>0.11679999999999999</v>
          </cell>
          <cell r="I89">
            <v>0.23359999999999997</v>
          </cell>
        </row>
        <row r="90">
          <cell r="A90">
            <v>7</v>
          </cell>
          <cell r="B90" t="str">
            <v>C&amp;R Panel(for transformer)</v>
          </cell>
          <cell r="C90">
            <v>1</v>
          </cell>
          <cell r="D90">
            <v>1.8125</v>
          </cell>
          <cell r="E90">
            <v>1.8125</v>
          </cell>
          <cell r="F90">
            <v>0.0942</v>
          </cell>
          <cell r="G90">
            <v>0.0942</v>
          </cell>
          <cell r="H90">
            <v>1.9067</v>
          </cell>
          <cell r="I90">
            <v>1.9067</v>
          </cell>
        </row>
        <row r="91">
          <cell r="A91">
            <v>8</v>
          </cell>
          <cell r="B91" t="str">
            <v>C&amp;R Panel (for two feeder circuit)</v>
          </cell>
          <cell r="C91">
            <v>0</v>
          </cell>
          <cell r="D91">
            <v>1.8125</v>
          </cell>
          <cell r="E91">
            <v>0</v>
          </cell>
          <cell r="F91">
            <v>0.0942</v>
          </cell>
          <cell r="G91">
            <v>0</v>
          </cell>
          <cell r="H91">
            <v>1.9067</v>
          </cell>
          <cell r="I91">
            <v>0</v>
          </cell>
        </row>
        <row r="92">
          <cell r="A92">
            <v>9</v>
          </cell>
          <cell r="B92" t="str">
            <v>Solid Core Insulators</v>
          </cell>
          <cell r="C92">
            <v>3</v>
          </cell>
          <cell r="D92">
            <v>0.0125</v>
          </cell>
          <cell r="E92">
            <v>0.037500000000000006</v>
          </cell>
          <cell r="F92">
            <v>0.002</v>
          </cell>
          <cell r="G92">
            <v>0.006</v>
          </cell>
          <cell r="H92">
            <v>0.0145</v>
          </cell>
          <cell r="I92">
            <v>0.043500000000000004</v>
          </cell>
        </row>
        <row r="93">
          <cell r="A93">
            <v>10</v>
          </cell>
          <cell r="B93" t="str">
            <v>Suspension/Tension String with H/W</v>
          </cell>
          <cell r="C93">
            <v>12</v>
          </cell>
          <cell r="D93">
            <v>0.00519</v>
          </cell>
          <cell r="E93">
            <v>0.04152</v>
          </cell>
          <cell r="F93">
            <v>0.0024000000000000002</v>
          </cell>
          <cell r="G93">
            <v>0.019200000000000002</v>
          </cell>
          <cell r="H93">
            <v>0.00759</v>
          </cell>
          <cell r="I93">
            <v>0.06072</v>
          </cell>
        </row>
        <row r="94">
          <cell r="A94">
            <v>11</v>
          </cell>
          <cell r="B94" t="str">
            <v>Double Tension String with H/W</v>
          </cell>
          <cell r="C94">
            <v>8</v>
          </cell>
          <cell r="D94">
            <v>0.01038</v>
          </cell>
          <cell r="E94">
            <v>0.12456</v>
          </cell>
          <cell r="F94">
            <v>0.0046</v>
          </cell>
          <cell r="G94">
            <v>0.0552</v>
          </cell>
          <cell r="H94">
            <v>0.01498</v>
          </cell>
          <cell r="I94">
            <v>0.17976</v>
          </cell>
        </row>
        <row r="96">
          <cell r="B96" t="str">
            <v>SUB TOTAL (C)</v>
          </cell>
          <cell r="E96">
            <v>5.08278</v>
          </cell>
          <cell r="G96">
            <v>0.37859999999999994</v>
          </cell>
          <cell r="I96">
            <v>5.46138</v>
          </cell>
        </row>
        <row r="98">
          <cell r="A98" t="str">
            <v>(D)</v>
          </cell>
          <cell r="B98" t="str">
            <v>TRANSFORMER &amp; ASSOCIATED EQUIP.</v>
          </cell>
        </row>
        <row r="100">
          <cell r="A100">
            <v>1</v>
          </cell>
          <cell r="B100" t="str">
            <v>160MVA 220/132KV Xmer
(with oil and associated eqip.)</v>
          </cell>
          <cell r="C100">
            <v>0</v>
          </cell>
          <cell r="D100">
            <v>307.5</v>
          </cell>
          <cell r="E100">
            <v>0</v>
          </cell>
          <cell r="F100">
            <v>12.34</v>
          </cell>
          <cell r="G100">
            <v>0</v>
          </cell>
          <cell r="H100">
            <v>319.84</v>
          </cell>
          <cell r="I100">
            <v>0</v>
          </cell>
        </row>
        <row r="101">
          <cell r="A101">
            <v>2</v>
          </cell>
          <cell r="B101" t="str">
            <v>40MVA 132/33KV Xmer 
(with oil and associated equip.)</v>
          </cell>
          <cell r="C101">
            <v>1</v>
          </cell>
          <cell r="D101">
            <v>124.35869344262296</v>
          </cell>
          <cell r="E101">
            <v>124.35869344262296</v>
          </cell>
          <cell r="F101">
            <v>8.51455737704918</v>
          </cell>
          <cell r="G101">
            <v>8.51455737704918</v>
          </cell>
          <cell r="H101">
            <v>132.87325081967214</v>
          </cell>
          <cell r="I101">
            <v>132.87325081967214</v>
          </cell>
        </row>
        <row r="102">
          <cell r="A102">
            <v>3</v>
          </cell>
          <cell r="B102" t="str">
            <v>Oil filteration Machine(500 Gl.per Hr.)</v>
          </cell>
          <cell r="C102">
            <v>1</v>
          </cell>
          <cell r="D102">
            <v>2.2738</v>
          </cell>
          <cell r="E102">
            <v>2.2738</v>
          </cell>
          <cell r="F102">
            <v>0.302</v>
          </cell>
          <cell r="G102">
            <v>0.302</v>
          </cell>
          <cell r="H102">
            <v>2.5758</v>
          </cell>
          <cell r="I102">
            <v>2.5758</v>
          </cell>
        </row>
        <row r="103">
          <cell r="A103">
            <v>4</v>
          </cell>
          <cell r="B103" t="str">
            <v>Oil Storage Tank (15/20 KL)</v>
          </cell>
          <cell r="C103">
            <v>0</v>
          </cell>
          <cell r="D103">
            <v>0</v>
          </cell>
          <cell r="E103">
            <v>0</v>
          </cell>
          <cell r="F103">
            <v>2</v>
          </cell>
          <cell r="G103">
            <v>0</v>
          </cell>
          <cell r="H103">
            <v>2</v>
          </cell>
          <cell r="I103">
            <v>0</v>
          </cell>
        </row>
        <row r="105">
          <cell r="B105" t="str">
            <v>SUB TOTAL (D)</v>
          </cell>
          <cell r="E105">
            <v>126.63249344262296</v>
          </cell>
          <cell r="G105">
            <v>8.816557377049179</v>
          </cell>
          <cell r="I105">
            <v>135.44905081967212</v>
          </cell>
        </row>
        <row r="107">
          <cell r="A107" t="str">
            <v>(E)</v>
          </cell>
          <cell r="B107" t="str">
            <v>220KV &amp;132KV Carrier Comm.Equip.including provision for </v>
          </cell>
        </row>
        <row r="108">
          <cell r="B108" t="str">
            <v>telemetering etc.&amp; sending s/ss reqmnt</v>
          </cell>
        </row>
        <row r="110">
          <cell r="A110">
            <v>1</v>
          </cell>
          <cell r="B110" t="str">
            <v>Carrier cabinet</v>
          </cell>
          <cell r="C110">
            <v>0</v>
          </cell>
          <cell r="D110">
            <v>3.5</v>
          </cell>
          <cell r="E110">
            <v>0</v>
          </cell>
          <cell r="F110">
            <v>0.03571</v>
          </cell>
          <cell r="G110">
            <v>0</v>
          </cell>
          <cell r="H110">
            <v>3.53571</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2">
          <cell r="B122" t="str">
            <v>SUB TOTAL (E)</v>
          </cell>
          <cell r="E122">
            <v>0</v>
          </cell>
          <cell r="G122">
            <v>0</v>
          </cell>
          <cell r="I122">
            <v>0</v>
          </cell>
        </row>
        <row r="124">
          <cell r="A124" t="str">
            <v>(F-I)</v>
          </cell>
          <cell r="B124" t="str">
            <v>220KV Structures</v>
          </cell>
          <cell r="C124"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7">
          <cell r="B137" t="str">
            <v>SUB TOTAL (F-I)</v>
          </cell>
          <cell r="E137">
            <v>0</v>
          </cell>
        </row>
        <row r="139">
          <cell r="A139" t="str">
            <v>(F-II)</v>
          </cell>
          <cell r="B139" t="str">
            <v>132KV STRUCTURE</v>
          </cell>
        </row>
        <row r="141">
          <cell r="A141">
            <v>1</v>
          </cell>
          <cell r="B141" t="str">
            <v>Gantry Column</v>
          </cell>
          <cell r="C141">
            <v>4</v>
          </cell>
          <cell r="D141">
            <v>1.977</v>
          </cell>
          <cell r="E141">
            <v>7.908</v>
          </cell>
        </row>
        <row r="142">
          <cell r="A142">
            <v>2</v>
          </cell>
          <cell r="B142" t="str">
            <v>Gantry Beam    </v>
          </cell>
          <cell r="C142">
            <v>3</v>
          </cell>
          <cell r="D142">
            <v>1.065</v>
          </cell>
          <cell r="E142">
            <v>3.195</v>
          </cell>
        </row>
        <row r="143">
          <cell r="A143">
            <v>3</v>
          </cell>
          <cell r="B143" t="str">
            <v>Main busbar structure    </v>
          </cell>
          <cell r="C143">
            <v>1</v>
          </cell>
          <cell r="D143">
            <v>1.543</v>
          </cell>
          <cell r="E143">
            <v>1.543</v>
          </cell>
        </row>
        <row r="144">
          <cell r="A144">
            <v>4</v>
          </cell>
          <cell r="B144" t="str">
            <v>Aux. Busbar Structure</v>
          </cell>
          <cell r="C144">
            <v>0</v>
          </cell>
          <cell r="D144">
            <v>0.905</v>
          </cell>
          <cell r="E144">
            <v>0</v>
          </cell>
        </row>
        <row r="145">
          <cell r="A145">
            <v>5</v>
          </cell>
          <cell r="B145" t="str">
            <v>CT structure</v>
          </cell>
          <cell r="C145">
            <v>3</v>
          </cell>
          <cell r="D145">
            <v>0.235</v>
          </cell>
          <cell r="E145">
            <v>0.705</v>
          </cell>
        </row>
        <row r="146">
          <cell r="A146">
            <v>6</v>
          </cell>
          <cell r="B146" t="str">
            <v>LA structure</v>
          </cell>
          <cell r="C146">
            <v>3</v>
          </cell>
          <cell r="D146">
            <v>0.171</v>
          </cell>
          <cell r="E146">
            <v>0.513</v>
          </cell>
        </row>
        <row r="147">
          <cell r="A147">
            <v>7</v>
          </cell>
          <cell r="B147" t="str">
            <v>Post /Solid Core structure</v>
          </cell>
          <cell r="C147">
            <v>3</v>
          </cell>
          <cell r="D147">
            <v>0.203</v>
          </cell>
          <cell r="E147">
            <v>0.609</v>
          </cell>
        </row>
        <row r="148">
          <cell r="A148">
            <v>8</v>
          </cell>
          <cell r="B148" t="str">
            <v>Isolator structure</v>
          </cell>
          <cell r="C148">
            <v>3</v>
          </cell>
          <cell r="D148">
            <v>1.442</v>
          </cell>
          <cell r="E148">
            <v>4.326</v>
          </cell>
        </row>
        <row r="149">
          <cell r="A149">
            <v>9</v>
          </cell>
          <cell r="B149" t="str">
            <v>Coupling capacitor</v>
          </cell>
          <cell r="C149">
            <v>0</v>
          </cell>
          <cell r="D149">
            <v>0.175</v>
          </cell>
          <cell r="E149">
            <v>0</v>
          </cell>
        </row>
        <row r="150">
          <cell r="A150">
            <v>10</v>
          </cell>
          <cell r="B150" t="str">
            <v>PT structure</v>
          </cell>
          <cell r="C150">
            <v>0</v>
          </cell>
          <cell r="D150">
            <v>0.227</v>
          </cell>
          <cell r="E150">
            <v>0</v>
          </cell>
        </row>
        <row r="152">
          <cell r="B152" t="str">
            <v>SUB TOTAL (F-II)</v>
          </cell>
          <cell r="E152">
            <v>18.799</v>
          </cell>
        </row>
        <row r="154">
          <cell r="A154" t="str">
            <v>(F-III)</v>
          </cell>
          <cell r="B154" t="str">
            <v>33KV STRUCTURE</v>
          </cell>
        </row>
        <row r="156">
          <cell r="A156">
            <v>1</v>
          </cell>
          <cell r="B156" t="str">
            <v>Gantry Column</v>
          </cell>
          <cell r="C156">
            <v>2</v>
          </cell>
          <cell r="D156">
            <v>0.502</v>
          </cell>
          <cell r="E156">
            <v>1.004</v>
          </cell>
        </row>
        <row r="157">
          <cell r="A157">
            <v>2</v>
          </cell>
          <cell r="B157" t="str">
            <v>Gantry Beam</v>
          </cell>
          <cell r="C157">
            <v>2</v>
          </cell>
          <cell r="D157">
            <v>0.29</v>
          </cell>
          <cell r="E157">
            <v>0.58</v>
          </cell>
        </row>
        <row r="158">
          <cell r="A158">
            <v>3</v>
          </cell>
          <cell r="B158" t="str">
            <v>Main Busbar Structure</v>
          </cell>
          <cell r="C158">
            <v>1</v>
          </cell>
          <cell r="D158">
            <v>0.869</v>
          </cell>
          <cell r="E158">
            <v>0.869</v>
          </cell>
        </row>
        <row r="159">
          <cell r="A159">
            <v>4</v>
          </cell>
          <cell r="B159" t="str">
            <v>Aux.Busbar Structure</v>
          </cell>
          <cell r="C159">
            <v>0</v>
          </cell>
          <cell r="D159">
            <v>0.712</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0.358</v>
          </cell>
          <cell r="E162">
            <v>0.716</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6">
          <cell r="B166" t="str">
            <v>SUB TOTAL (F-III)</v>
          </cell>
          <cell r="E166">
            <v>3.769</v>
          </cell>
        </row>
        <row r="167">
          <cell r="G167" t="str">
            <v>LS</v>
          </cell>
        </row>
        <row r="168">
          <cell r="B168" t="str">
            <v>SUB TOTAL F(I)+F(II)+F(III)</v>
          </cell>
          <cell r="E168">
            <v>22.567999999999998</v>
          </cell>
        </row>
        <row r="170">
          <cell r="B170" t="str">
            <v>TOTAL  COST OF STEEL (F)</v>
          </cell>
          <cell r="C170">
            <v>22.567999999999998</v>
          </cell>
          <cell r="D170">
            <v>0.2609632653061224</v>
          </cell>
          <cell r="E170">
            <v>5.88941897142857</v>
          </cell>
          <cell r="F170">
            <v>0.009093877551020408</v>
          </cell>
          <cell r="G170">
            <v>0.20523062857142857</v>
          </cell>
          <cell r="H170">
            <v>0.27005714285714283</v>
          </cell>
          <cell r="I170">
            <v>6.094649599999999</v>
          </cell>
        </row>
        <row r="172">
          <cell r="A172" t="str">
            <v>G</v>
          </cell>
          <cell r="B172" t="str">
            <v>BUSBAR, EARTHING MATERIAL</v>
          </cell>
          <cell r="I172" t="str">
            <v> </v>
          </cell>
        </row>
        <row r="174">
          <cell r="A174">
            <v>1</v>
          </cell>
          <cell r="B174" t="str">
            <v>Zebra conductor  (in Kms)</v>
          </cell>
          <cell r="C174">
            <v>1</v>
          </cell>
          <cell r="D174">
            <v>1.0555</v>
          </cell>
          <cell r="E174">
            <v>1.0555</v>
          </cell>
          <cell r="F174">
            <v>0.0551</v>
          </cell>
          <cell r="G174">
            <v>0.0551</v>
          </cell>
          <cell r="H174">
            <v>1.1106</v>
          </cell>
          <cell r="I174">
            <v>1.1106</v>
          </cell>
        </row>
        <row r="175">
          <cell r="A175">
            <v>2</v>
          </cell>
          <cell r="B175" t="str">
            <v>M.S.Flat for earthing/earthing rods (in MT)</v>
          </cell>
          <cell r="C175">
            <v>2</v>
          </cell>
          <cell r="D175">
            <v>0.2184</v>
          </cell>
          <cell r="E175">
            <v>0.4368</v>
          </cell>
          <cell r="F175">
            <v>0.0082</v>
          </cell>
          <cell r="G175">
            <v>0.0164</v>
          </cell>
          <cell r="H175">
            <v>0.22660000000000002</v>
          </cell>
          <cell r="I175">
            <v>0.45320000000000005</v>
          </cell>
        </row>
        <row r="176">
          <cell r="A176">
            <v>3</v>
          </cell>
          <cell r="B176" t="str">
            <v>Clamps &amp; Connectors</v>
          </cell>
          <cell r="C176">
            <v>40</v>
          </cell>
          <cell r="D176">
            <v>0.0063</v>
          </cell>
          <cell r="E176">
            <v>0.252</v>
          </cell>
          <cell r="F176">
            <v>0.0016</v>
          </cell>
          <cell r="G176">
            <v>0.064</v>
          </cell>
          <cell r="H176">
            <v>0.0079</v>
          </cell>
          <cell r="I176">
            <v>0.316</v>
          </cell>
        </row>
        <row r="177">
          <cell r="A177">
            <v>4</v>
          </cell>
          <cell r="B177" t="str">
            <v>Power &amp; Control Cable</v>
          </cell>
          <cell r="C177">
            <v>2.5</v>
          </cell>
          <cell r="D177">
            <v>0.3873</v>
          </cell>
          <cell r="E177">
            <v>0.9682499999999999</v>
          </cell>
          <cell r="F177">
            <v>0.0108</v>
          </cell>
          <cell r="G177">
            <v>0.027000000000000003</v>
          </cell>
          <cell r="H177">
            <v>0.39809999999999995</v>
          </cell>
          <cell r="I177">
            <v>0.99525</v>
          </cell>
        </row>
        <row r="178">
          <cell r="A178">
            <v>5</v>
          </cell>
          <cell r="B178" t="str">
            <v>Screening conductor</v>
          </cell>
          <cell r="C178" t="str">
            <v>LS</v>
          </cell>
          <cell r="D178">
            <v>0.2</v>
          </cell>
          <cell r="E178">
            <v>0.2</v>
          </cell>
          <cell r="G178">
            <v>0</v>
          </cell>
          <cell r="H178" t="str">
            <v>LS</v>
          </cell>
          <cell r="I178">
            <v>0.2</v>
          </cell>
        </row>
        <row r="179">
          <cell r="A179">
            <v>6</v>
          </cell>
          <cell r="B179" t="str">
            <v>Junction Box etc. &amp; Misc.expendtirues</v>
          </cell>
          <cell r="C179" t="str">
            <v>LS</v>
          </cell>
          <cell r="D179">
            <v>0.5</v>
          </cell>
          <cell r="E179">
            <v>0.5</v>
          </cell>
          <cell r="G179">
            <v>0</v>
          </cell>
          <cell r="H179" t="str">
            <v>LS</v>
          </cell>
          <cell r="I179">
            <v>0.5</v>
          </cell>
        </row>
        <row r="180">
          <cell r="A180">
            <v>7</v>
          </cell>
          <cell r="B180" t="str">
            <v>Fire fighting equipments</v>
          </cell>
          <cell r="C180" t="str">
            <v>LS</v>
          </cell>
          <cell r="E180">
            <v>0</v>
          </cell>
          <cell r="F180">
            <v>0</v>
          </cell>
          <cell r="G180">
            <v>0</v>
          </cell>
          <cell r="H180" t="str">
            <v>LS</v>
          </cell>
          <cell r="I180">
            <v>0</v>
          </cell>
        </row>
        <row r="181">
          <cell r="A181">
            <v>8</v>
          </cell>
          <cell r="B181" t="str">
            <v>Aluminium/Red Oxide Paint and Nut,Bolt,Washers &amp; other misc. material</v>
          </cell>
          <cell r="C181" t="str">
            <v>LS</v>
          </cell>
          <cell r="E181">
            <v>0</v>
          </cell>
          <cell r="F181">
            <v>0.1</v>
          </cell>
          <cell r="G181">
            <v>0.1</v>
          </cell>
          <cell r="H181" t="str">
            <v>LS</v>
          </cell>
          <cell r="I181">
            <v>0.1</v>
          </cell>
        </row>
        <row r="183">
          <cell r="B183" t="str">
            <v>SUB TOTAL (G)</v>
          </cell>
          <cell r="E183">
            <v>3.4125500000000004</v>
          </cell>
          <cell r="G183">
            <v>0.2625</v>
          </cell>
          <cell r="I183">
            <v>3.67505</v>
          </cell>
        </row>
        <row r="185">
          <cell r="A185" t="str">
            <v>H</v>
          </cell>
          <cell r="B185" t="str">
            <v>AC/DC SUPPLY</v>
          </cell>
          <cell r="I185" t="str">
            <v> </v>
          </cell>
        </row>
        <row r="187">
          <cell r="A187">
            <v>1</v>
          </cell>
          <cell r="B187" t="str">
            <v>Station Transformer,200KVA,33/0.4KV</v>
          </cell>
          <cell r="C187">
            <v>0</v>
          </cell>
          <cell r="D187">
            <v>2.3</v>
          </cell>
          <cell r="E187">
            <v>0</v>
          </cell>
          <cell r="F187">
            <v>0.506</v>
          </cell>
          <cell r="G187">
            <v>0</v>
          </cell>
          <cell r="H187">
            <v>2.806</v>
          </cell>
          <cell r="I187">
            <v>0</v>
          </cell>
        </row>
        <row r="188">
          <cell r="A188">
            <v>2</v>
          </cell>
          <cell r="B188" t="str">
            <v>110Volt 300Ah battery</v>
          </cell>
          <cell r="C188">
            <v>0</v>
          </cell>
          <cell r="D188">
            <v>0.65</v>
          </cell>
          <cell r="E188">
            <v>0</v>
          </cell>
          <cell r="F188">
            <v>0.143</v>
          </cell>
          <cell r="G188">
            <v>0</v>
          </cell>
          <cell r="H188">
            <v>0.793</v>
          </cell>
          <cell r="I188">
            <v>0</v>
          </cell>
        </row>
        <row r="189">
          <cell r="A189">
            <v>3</v>
          </cell>
          <cell r="B189" t="str">
            <v>110Volt 300Ah Battery charger</v>
          </cell>
          <cell r="C189">
            <v>0</v>
          </cell>
          <cell r="D189">
            <v>1.2</v>
          </cell>
          <cell r="E189">
            <v>0</v>
          </cell>
          <cell r="F189">
            <v>0.264</v>
          </cell>
          <cell r="G189">
            <v>0</v>
          </cell>
          <cell r="H189">
            <v>1.464</v>
          </cell>
          <cell r="I189">
            <v>0</v>
          </cell>
        </row>
        <row r="190">
          <cell r="A190">
            <v>4</v>
          </cell>
          <cell r="B190" t="str">
            <v>48Volt 300Ah Battery</v>
          </cell>
          <cell r="C190">
            <v>0</v>
          </cell>
          <cell r="D190">
            <v>0.65</v>
          </cell>
          <cell r="E190">
            <v>0</v>
          </cell>
          <cell r="F190">
            <v>0.143</v>
          </cell>
          <cell r="G190">
            <v>0</v>
          </cell>
          <cell r="H190">
            <v>0.793</v>
          </cell>
          <cell r="I190">
            <v>0</v>
          </cell>
        </row>
        <row r="191">
          <cell r="A191">
            <v>5</v>
          </cell>
          <cell r="B191" t="str">
            <v>48Volt 300Ah Battery charger</v>
          </cell>
          <cell r="C191">
            <v>0</v>
          </cell>
          <cell r="D191">
            <v>1.2</v>
          </cell>
          <cell r="E191">
            <v>0</v>
          </cell>
          <cell r="F191">
            <v>0.264</v>
          </cell>
          <cell r="G191">
            <v>0</v>
          </cell>
          <cell r="H191">
            <v>1.464</v>
          </cell>
          <cell r="I191">
            <v>0</v>
          </cell>
        </row>
        <row r="192">
          <cell r="A192">
            <v>6</v>
          </cell>
          <cell r="B192" t="str">
            <v>AC/DC Distribution Boxes 415Volt</v>
          </cell>
          <cell r="C192">
            <v>0</v>
          </cell>
          <cell r="E192">
            <v>0</v>
          </cell>
          <cell r="F192">
            <v>1.25</v>
          </cell>
          <cell r="G192">
            <v>0</v>
          </cell>
          <cell r="H192">
            <v>1.25</v>
          </cell>
          <cell r="I192">
            <v>0</v>
          </cell>
        </row>
        <row r="193">
          <cell r="A193">
            <v>7</v>
          </cell>
          <cell r="B193" t="str">
            <v>Arrangement of Lighting in S/s</v>
          </cell>
          <cell r="C193" t="str">
            <v>LS</v>
          </cell>
          <cell r="E193">
            <v>0</v>
          </cell>
          <cell r="F193">
            <v>0</v>
          </cell>
          <cell r="G193">
            <v>0</v>
          </cell>
          <cell r="H193" t="str">
            <v>LS</v>
          </cell>
          <cell r="I193">
            <v>0</v>
          </cell>
        </row>
        <row r="195">
          <cell r="B195" t="str">
            <v>SUB TOTAL (H)</v>
          </cell>
          <cell r="E195">
            <v>0</v>
          </cell>
          <cell r="G195">
            <v>0</v>
          </cell>
          <cell r="I195">
            <v>0</v>
          </cell>
        </row>
        <row r="197">
          <cell r="A197" t="str">
            <v>I</v>
          </cell>
          <cell r="B197" t="str">
            <v>CIVIL WORKS</v>
          </cell>
          <cell r="I197" t="str">
            <v> </v>
          </cell>
        </row>
        <row r="198">
          <cell r="A198" t="str">
            <v> </v>
          </cell>
          <cell r="B198" t="str">
            <v>Foundation work of </v>
          </cell>
          <cell r="I198" t="str">
            <v> </v>
          </cell>
        </row>
        <row r="200">
          <cell r="A200">
            <v>1</v>
          </cell>
          <cell r="B200" t="str">
            <v>Gantry Column(AGT)</v>
          </cell>
          <cell r="C200">
            <v>0</v>
          </cell>
          <cell r="E200">
            <v>0</v>
          </cell>
          <cell r="F200">
            <v>0.28</v>
          </cell>
          <cell r="G200">
            <v>0</v>
          </cell>
          <cell r="H200">
            <v>0.28</v>
          </cell>
          <cell r="I200">
            <v>0</v>
          </cell>
        </row>
        <row r="201">
          <cell r="A201">
            <v>2</v>
          </cell>
          <cell r="B201" t="str">
            <v>Gantry Column(AAGT)</v>
          </cell>
          <cell r="C201">
            <v>0</v>
          </cell>
          <cell r="E201">
            <v>0</v>
          </cell>
          <cell r="F201">
            <v>0.28</v>
          </cell>
          <cell r="G201">
            <v>0</v>
          </cell>
          <cell r="H201">
            <v>0.28</v>
          </cell>
          <cell r="I201">
            <v>0</v>
          </cell>
        </row>
        <row r="202">
          <cell r="A202">
            <v>3</v>
          </cell>
          <cell r="B202" t="str">
            <v>220KV Main Busbar</v>
          </cell>
          <cell r="C202">
            <v>0</v>
          </cell>
          <cell r="E202">
            <v>0</v>
          </cell>
          <cell r="F202">
            <v>0.191</v>
          </cell>
          <cell r="G202">
            <v>0</v>
          </cell>
          <cell r="H202">
            <v>0.191</v>
          </cell>
          <cell r="I202">
            <v>0</v>
          </cell>
        </row>
        <row r="203">
          <cell r="A203">
            <v>4</v>
          </cell>
          <cell r="B203" t="str">
            <v>220KV Aux.Busbar </v>
          </cell>
          <cell r="C203">
            <v>0</v>
          </cell>
          <cell r="E203">
            <v>0</v>
          </cell>
          <cell r="F203">
            <v>0.21</v>
          </cell>
          <cell r="G203">
            <v>0</v>
          </cell>
          <cell r="H203">
            <v>0.21</v>
          </cell>
          <cell r="I203">
            <v>0</v>
          </cell>
        </row>
        <row r="204">
          <cell r="A204">
            <v>5</v>
          </cell>
          <cell r="B204" t="str">
            <v>220KV Isolator</v>
          </cell>
          <cell r="C204">
            <v>0</v>
          </cell>
          <cell r="E204">
            <v>0</v>
          </cell>
          <cell r="F204">
            <v>0.165</v>
          </cell>
          <cell r="G204">
            <v>0</v>
          </cell>
          <cell r="H204">
            <v>0.165</v>
          </cell>
          <cell r="I204">
            <v>0</v>
          </cell>
        </row>
        <row r="205">
          <cell r="A205">
            <v>6</v>
          </cell>
          <cell r="B205" t="str">
            <v>220KV CB</v>
          </cell>
          <cell r="C205">
            <v>0</v>
          </cell>
          <cell r="E205">
            <v>0</v>
          </cell>
          <cell r="F205">
            <v>0.311</v>
          </cell>
          <cell r="G205">
            <v>0</v>
          </cell>
          <cell r="H205">
            <v>0.311</v>
          </cell>
          <cell r="I205">
            <v>0</v>
          </cell>
        </row>
        <row r="206">
          <cell r="A206">
            <v>7</v>
          </cell>
          <cell r="B206" t="str">
            <v>220KV CT</v>
          </cell>
          <cell r="C206">
            <v>0</v>
          </cell>
          <cell r="E206">
            <v>0</v>
          </cell>
          <cell r="F206">
            <v>0.05</v>
          </cell>
          <cell r="G206">
            <v>0</v>
          </cell>
          <cell r="H206">
            <v>0.05</v>
          </cell>
          <cell r="I206">
            <v>0</v>
          </cell>
        </row>
        <row r="207">
          <cell r="A207">
            <v>8</v>
          </cell>
          <cell r="B207" t="str">
            <v>220KV CVT/PT</v>
          </cell>
          <cell r="C207">
            <v>0</v>
          </cell>
          <cell r="E207">
            <v>0</v>
          </cell>
          <cell r="F207">
            <v>0.05</v>
          </cell>
          <cell r="G207">
            <v>0</v>
          </cell>
          <cell r="H207">
            <v>0.05</v>
          </cell>
          <cell r="I207">
            <v>0</v>
          </cell>
        </row>
        <row r="208">
          <cell r="A208">
            <v>9</v>
          </cell>
          <cell r="B208" t="str">
            <v>220KV LA</v>
          </cell>
          <cell r="C208">
            <v>0</v>
          </cell>
          <cell r="E208">
            <v>0</v>
          </cell>
          <cell r="F208">
            <v>0.025</v>
          </cell>
          <cell r="G208">
            <v>0</v>
          </cell>
          <cell r="H208">
            <v>0.025</v>
          </cell>
          <cell r="I208">
            <v>0</v>
          </cell>
        </row>
        <row r="209">
          <cell r="A209">
            <v>10</v>
          </cell>
          <cell r="B209" t="str">
            <v>220KV Post/Solid Core Insulators</v>
          </cell>
          <cell r="C209">
            <v>0</v>
          </cell>
          <cell r="E209">
            <v>0</v>
          </cell>
          <cell r="F209">
            <v>0.06</v>
          </cell>
          <cell r="G209">
            <v>0</v>
          </cell>
          <cell r="H209">
            <v>0.06</v>
          </cell>
          <cell r="I209">
            <v>0</v>
          </cell>
        </row>
        <row r="210">
          <cell r="A210">
            <v>11</v>
          </cell>
          <cell r="B210" t="str">
            <v>160MVA transformer</v>
          </cell>
          <cell r="C210">
            <v>0</v>
          </cell>
          <cell r="E210">
            <v>0</v>
          </cell>
          <cell r="F210">
            <v>0.54</v>
          </cell>
          <cell r="G210">
            <v>0</v>
          </cell>
          <cell r="H210">
            <v>0.54</v>
          </cell>
          <cell r="I210">
            <v>0</v>
          </cell>
        </row>
        <row r="211">
          <cell r="A211">
            <v>12</v>
          </cell>
          <cell r="B211" t="str">
            <v>40MVA transformer</v>
          </cell>
          <cell r="C211">
            <v>1</v>
          </cell>
          <cell r="E211">
            <v>0</v>
          </cell>
          <cell r="F211">
            <v>0.53</v>
          </cell>
          <cell r="G211">
            <v>0.53</v>
          </cell>
          <cell r="H211">
            <v>0.53</v>
          </cell>
          <cell r="I211">
            <v>0.53</v>
          </cell>
        </row>
        <row r="212">
          <cell r="A212">
            <v>13</v>
          </cell>
          <cell r="B212" t="str">
            <v>132KV Gantry</v>
          </cell>
          <cell r="C212">
            <v>4</v>
          </cell>
          <cell r="E212">
            <v>0</v>
          </cell>
          <cell r="F212">
            <v>0.3</v>
          </cell>
          <cell r="G212">
            <v>1.2</v>
          </cell>
          <cell r="H212">
            <v>0.3</v>
          </cell>
          <cell r="I212">
            <v>1.2</v>
          </cell>
        </row>
        <row r="213">
          <cell r="A213">
            <v>14</v>
          </cell>
          <cell r="B213" t="str">
            <v>132KV main busbar foundation </v>
          </cell>
          <cell r="C213">
            <v>1</v>
          </cell>
          <cell r="E213">
            <v>0</v>
          </cell>
          <cell r="F213">
            <v>0.165</v>
          </cell>
          <cell r="G213">
            <v>0.165</v>
          </cell>
          <cell r="H213">
            <v>0.165</v>
          </cell>
          <cell r="I213">
            <v>0.165</v>
          </cell>
        </row>
        <row r="214">
          <cell r="A214">
            <v>15</v>
          </cell>
          <cell r="B214" t="str">
            <v>132KV aux.busbar foundation</v>
          </cell>
          <cell r="C214">
            <v>0</v>
          </cell>
          <cell r="E214">
            <v>0</v>
          </cell>
          <cell r="F214">
            <v>0.121</v>
          </cell>
          <cell r="G214">
            <v>0</v>
          </cell>
          <cell r="H214">
            <v>0.121</v>
          </cell>
          <cell r="I214">
            <v>0</v>
          </cell>
        </row>
        <row r="215">
          <cell r="A215">
            <v>16</v>
          </cell>
          <cell r="B215" t="str">
            <v>132KV Isolator</v>
          </cell>
          <cell r="C215">
            <v>3</v>
          </cell>
          <cell r="E215">
            <v>0</v>
          </cell>
          <cell r="F215">
            <v>0.067</v>
          </cell>
          <cell r="G215">
            <v>0.201</v>
          </cell>
          <cell r="H215">
            <v>0.067</v>
          </cell>
          <cell r="I215">
            <v>0.201</v>
          </cell>
        </row>
        <row r="216">
          <cell r="A216">
            <v>17</v>
          </cell>
          <cell r="B216" t="str">
            <v>132kv Solid Core Insulator</v>
          </cell>
          <cell r="C216">
            <v>3</v>
          </cell>
          <cell r="E216">
            <v>0</v>
          </cell>
          <cell r="F216">
            <v>0.011</v>
          </cell>
          <cell r="G216">
            <v>0.033</v>
          </cell>
          <cell r="H216">
            <v>0.011</v>
          </cell>
          <cell r="I216">
            <v>0.033</v>
          </cell>
        </row>
        <row r="217">
          <cell r="A217">
            <v>18</v>
          </cell>
          <cell r="B217" t="str">
            <v>132KV CB</v>
          </cell>
          <cell r="C217">
            <v>1</v>
          </cell>
          <cell r="E217">
            <v>0</v>
          </cell>
          <cell r="F217">
            <v>0.305</v>
          </cell>
          <cell r="G217">
            <v>0.305</v>
          </cell>
          <cell r="H217">
            <v>0.305</v>
          </cell>
          <cell r="I217">
            <v>0.305</v>
          </cell>
        </row>
        <row r="218">
          <cell r="A218">
            <v>19</v>
          </cell>
          <cell r="B218" t="str">
            <v>132KV CT</v>
          </cell>
          <cell r="C218">
            <v>3</v>
          </cell>
          <cell r="E218">
            <v>0</v>
          </cell>
          <cell r="F218">
            <v>0.011</v>
          </cell>
          <cell r="G218">
            <v>0.033</v>
          </cell>
          <cell r="H218">
            <v>0.011</v>
          </cell>
          <cell r="I218">
            <v>0.033</v>
          </cell>
        </row>
        <row r="219">
          <cell r="A219">
            <v>20</v>
          </cell>
          <cell r="B219" t="str">
            <v>132KV LA</v>
          </cell>
          <cell r="C219">
            <v>3</v>
          </cell>
          <cell r="E219">
            <v>0</v>
          </cell>
          <cell r="F219">
            <v>0.021</v>
          </cell>
          <cell r="G219">
            <v>0.063</v>
          </cell>
          <cell r="H219">
            <v>0.021</v>
          </cell>
          <cell r="I219">
            <v>0.063</v>
          </cell>
        </row>
        <row r="220">
          <cell r="A220">
            <v>21</v>
          </cell>
          <cell r="B220" t="str">
            <v>132KV PT</v>
          </cell>
          <cell r="C220">
            <v>0</v>
          </cell>
          <cell r="E220">
            <v>0</v>
          </cell>
          <cell r="F220">
            <v>0.03</v>
          </cell>
          <cell r="G220">
            <v>0</v>
          </cell>
          <cell r="H220">
            <v>0.03</v>
          </cell>
          <cell r="I220">
            <v>0</v>
          </cell>
        </row>
        <row r="221">
          <cell r="A221">
            <v>22</v>
          </cell>
          <cell r="B221" t="str">
            <v>132KV CC</v>
          </cell>
          <cell r="C221">
            <v>0</v>
          </cell>
          <cell r="E221">
            <v>0</v>
          </cell>
          <cell r="F221">
            <v>0.021</v>
          </cell>
          <cell r="G221">
            <v>0</v>
          </cell>
          <cell r="H221">
            <v>0.021</v>
          </cell>
          <cell r="I221">
            <v>0</v>
          </cell>
        </row>
        <row r="222">
          <cell r="A222">
            <v>23</v>
          </cell>
          <cell r="B222" t="str">
            <v>33KV Gantry </v>
          </cell>
          <cell r="C222">
            <v>2</v>
          </cell>
          <cell r="E222">
            <v>0</v>
          </cell>
          <cell r="F222">
            <v>0.12</v>
          </cell>
          <cell r="G222">
            <v>0.24</v>
          </cell>
          <cell r="H222">
            <v>0.12</v>
          </cell>
          <cell r="I222">
            <v>0.24</v>
          </cell>
        </row>
        <row r="223">
          <cell r="A223">
            <v>24</v>
          </cell>
          <cell r="B223" t="str">
            <v>33KV main/aux. Busbar</v>
          </cell>
          <cell r="C223">
            <v>1</v>
          </cell>
          <cell r="E223">
            <v>0</v>
          </cell>
          <cell r="F223">
            <v>0.34</v>
          </cell>
          <cell r="G223">
            <v>0.34</v>
          </cell>
          <cell r="H223">
            <v>0.34</v>
          </cell>
          <cell r="I223">
            <v>0.34</v>
          </cell>
        </row>
        <row r="224">
          <cell r="A224">
            <v>25</v>
          </cell>
          <cell r="B224" t="str">
            <v>33KV CB</v>
          </cell>
          <cell r="C224">
            <v>1</v>
          </cell>
          <cell r="E224">
            <v>0</v>
          </cell>
          <cell r="F224">
            <v>0.055</v>
          </cell>
          <cell r="G224">
            <v>0.055</v>
          </cell>
          <cell r="H224">
            <v>0.055</v>
          </cell>
          <cell r="I224">
            <v>0.055</v>
          </cell>
        </row>
        <row r="225">
          <cell r="A225">
            <v>26</v>
          </cell>
          <cell r="B225" t="str">
            <v>33KV CT/PT/LA/PI</v>
          </cell>
          <cell r="C225">
            <v>6</v>
          </cell>
          <cell r="E225">
            <v>0</v>
          </cell>
          <cell r="F225">
            <v>0.015</v>
          </cell>
          <cell r="G225">
            <v>0.09</v>
          </cell>
          <cell r="H225">
            <v>0.015</v>
          </cell>
          <cell r="I225">
            <v>0.09</v>
          </cell>
        </row>
        <row r="226">
          <cell r="A226">
            <v>27</v>
          </cell>
          <cell r="B226" t="str">
            <v>33KV Isolator</v>
          </cell>
          <cell r="C226">
            <v>2</v>
          </cell>
          <cell r="E226">
            <v>0</v>
          </cell>
          <cell r="F226">
            <v>0.051</v>
          </cell>
          <cell r="G226">
            <v>0.102</v>
          </cell>
          <cell r="H226">
            <v>0.051</v>
          </cell>
          <cell r="I226">
            <v>0.102</v>
          </cell>
        </row>
        <row r="227">
          <cell r="A227">
            <v>28</v>
          </cell>
          <cell r="B227" t="str">
            <v>Control room type-V</v>
          </cell>
          <cell r="C227">
            <v>0</v>
          </cell>
          <cell r="E227">
            <v>0</v>
          </cell>
          <cell r="F227">
            <v>15</v>
          </cell>
          <cell r="G227">
            <v>0</v>
          </cell>
          <cell r="H227">
            <v>15</v>
          </cell>
          <cell r="I227">
            <v>0</v>
          </cell>
        </row>
        <row r="228">
          <cell r="A228">
            <v>29</v>
          </cell>
          <cell r="B228" t="str">
            <v>Yard levelling,metalling &amp; misc. civil work</v>
          </cell>
          <cell r="C228" t="str">
            <v>LS</v>
          </cell>
          <cell r="E228">
            <v>0</v>
          </cell>
          <cell r="F228">
            <v>0.5</v>
          </cell>
          <cell r="G228">
            <v>0.5</v>
          </cell>
          <cell r="H228" t="str">
            <v>LS</v>
          </cell>
          <cell r="I228">
            <v>0.5</v>
          </cell>
        </row>
        <row r="229">
          <cell r="A229">
            <v>30</v>
          </cell>
          <cell r="B229" t="str">
            <v>Water supply arrangement including overhead tank etc.</v>
          </cell>
          <cell r="C229" t="str">
            <v>LS</v>
          </cell>
          <cell r="E229">
            <v>0</v>
          </cell>
          <cell r="F229">
            <v>0</v>
          </cell>
          <cell r="G229">
            <v>0</v>
          </cell>
          <cell r="H229" t="str">
            <v>LS</v>
          </cell>
          <cell r="I229">
            <v>0</v>
          </cell>
        </row>
        <row r="230">
          <cell r="A230">
            <v>31</v>
          </cell>
          <cell r="B230" t="str">
            <v>Earth pits</v>
          </cell>
          <cell r="C230" t="str">
            <v>LS</v>
          </cell>
          <cell r="E230">
            <v>0</v>
          </cell>
          <cell r="F230">
            <v>0.2</v>
          </cell>
          <cell r="G230">
            <v>0.2</v>
          </cell>
          <cell r="H230" t="str">
            <v>LS</v>
          </cell>
          <cell r="I230">
            <v>0.2</v>
          </cell>
        </row>
        <row r="231">
          <cell r="A231">
            <v>32</v>
          </cell>
          <cell r="B231" t="str">
            <v>Four bay constn.shed</v>
          </cell>
          <cell r="C231">
            <v>0</v>
          </cell>
          <cell r="E231">
            <v>0</v>
          </cell>
          <cell r="F231">
            <v>4.37</v>
          </cell>
          <cell r="G231">
            <v>0</v>
          </cell>
          <cell r="H231">
            <v>4.37</v>
          </cell>
          <cell r="I231">
            <v>0</v>
          </cell>
        </row>
        <row r="232">
          <cell r="A232">
            <v>33</v>
          </cell>
          <cell r="B232" t="str">
            <v>Cable Trenches</v>
          </cell>
          <cell r="C232" t="str">
            <v>LS</v>
          </cell>
          <cell r="E232">
            <v>0</v>
          </cell>
          <cell r="F232">
            <v>1.5</v>
          </cell>
          <cell r="G232">
            <v>1.5</v>
          </cell>
          <cell r="H232" t="str">
            <v>LS</v>
          </cell>
          <cell r="I232">
            <v>1.5</v>
          </cell>
        </row>
        <row r="233">
          <cell r="A233">
            <v>34</v>
          </cell>
          <cell r="B233" t="str">
            <v>Internal Colony Road</v>
          </cell>
          <cell r="C233" t="str">
            <v>LS</v>
          </cell>
          <cell r="E233">
            <v>0</v>
          </cell>
          <cell r="F233">
            <v>0</v>
          </cell>
          <cell r="G233">
            <v>0</v>
          </cell>
          <cell r="H233" t="str">
            <v>LS</v>
          </cell>
          <cell r="I233">
            <v>0</v>
          </cell>
        </row>
        <row r="234">
          <cell r="A234">
            <v>35</v>
          </cell>
          <cell r="B234" t="str">
            <v>Yard &amp; area fencing</v>
          </cell>
          <cell r="C234" t="str">
            <v>LS</v>
          </cell>
          <cell r="E234">
            <v>0</v>
          </cell>
          <cell r="F234">
            <v>0</v>
          </cell>
          <cell r="G234">
            <v>0</v>
          </cell>
          <cell r="H234" t="str">
            <v>LS</v>
          </cell>
          <cell r="I234">
            <v>0</v>
          </cell>
        </row>
        <row r="235">
          <cell r="A235">
            <v>36</v>
          </cell>
          <cell r="B235" t="str">
            <v>Staff quarter</v>
          </cell>
          <cell r="C235" t="str">
            <v>LS</v>
          </cell>
          <cell r="E235">
            <v>0</v>
          </cell>
          <cell r="F235">
            <v>0</v>
          </cell>
          <cell r="G235">
            <v>0</v>
          </cell>
          <cell r="H235" t="str">
            <v>LS</v>
          </cell>
          <cell r="I235">
            <v>0</v>
          </cell>
        </row>
        <row r="236">
          <cell r="A236">
            <v>37</v>
          </cell>
          <cell r="B236" t="str">
            <v>Rail Track</v>
          </cell>
          <cell r="C236" t="str">
            <v>LS</v>
          </cell>
          <cell r="E236">
            <v>0</v>
          </cell>
          <cell r="F236">
            <v>1</v>
          </cell>
          <cell r="G236">
            <v>1</v>
          </cell>
          <cell r="H236" t="str">
            <v>LS</v>
          </cell>
          <cell r="I236">
            <v>1</v>
          </cell>
        </row>
        <row r="237">
          <cell r="A237">
            <v>38</v>
          </cell>
          <cell r="B237" t="str">
            <v>Station transformer foundation</v>
          </cell>
          <cell r="C237">
            <v>0</v>
          </cell>
          <cell r="E237">
            <v>0</v>
          </cell>
          <cell r="F237">
            <v>0.301</v>
          </cell>
          <cell r="G237">
            <v>0</v>
          </cell>
          <cell r="H237">
            <v>0.301</v>
          </cell>
          <cell r="I237">
            <v>0</v>
          </cell>
        </row>
        <row r="238">
          <cell r="A238">
            <v>39</v>
          </cell>
          <cell r="B238" t="str">
            <v>Flag stone flooring &amp; Misc. civil works</v>
          </cell>
          <cell r="C238" t="str">
            <v>LS</v>
          </cell>
          <cell r="E238">
            <v>0</v>
          </cell>
          <cell r="F238">
            <v>0.5</v>
          </cell>
          <cell r="G238">
            <v>0.5</v>
          </cell>
          <cell r="H238" t="str">
            <v>LS</v>
          </cell>
          <cell r="I238">
            <v>0.5</v>
          </cell>
        </row>
        <row r="240">
          <cell r="A240" t="str">
            <v> </v>
          </cell>
          <cell r="B240" t="str">
            <v>SUB TOTAL (I)</v>
          </cell>
          <cell r="E240">
            <v>0</v>
          </cell>
          <cell r="G240">
            <v>7.057</v>
          </cell>
          <cell r="I240">
            <v>7.057</v>
          </cell>
        </row>
        <row r="242">
          <cell r="A242" t="str">
            <v>J</v>
          </cell>
          <cell r="B242" t="str">
            <v>ERECTION,TESTING &amp; COMMISSIONING ETC.</v>
          </cell>
        </row>
        <row r="244">
          <cell r="A244">
            <v>1</v>
          </cell>
          <cell r="B244" t="str">
            <v>160MVA Transformer</v>
          </cell>
          <cell r="C244">
            <v>0</v>
          </cell>
          <cell r="E244">
            <v>0</v>
          </cell>
          <cell r="F244">
            <v>1.24</v>
          </cell>
          <cell r="G244">
            <v>0</v>
          </cell>
          <cell r="H244">
            <v>1.24</v>
          </cell>
          <cell r="I244">
            <v>0</v>
          </cell>
        </row>
        <row r="245">
          <cell r="A245">
            <v>2</v>
          </cell>
          <cell r="B245" t="str">
            <v>40MVA transformer</v>
          </cell>
          <cell r="C245">
            <v>1</v>
          </cell>
          <cell r="E245">
            <v>0</v>
          </cell>
          <cell r="F245">
            <v>0.97</v>
          </cell>
          <cell r="G245">
            <v>0.97</v>
          </cell>
          <cell r="H245">
            <v>0.97</v>
          </cell>
          <cell r="I245">
            <v>0.97</v>
          </cell>
        </row>
        <row r="246">
          <cell r="A246">
            <v>3</v>
          </cell>
          <cell r="B246" t="str">
            <v>220KV CB</v>
          </cell>
          <cell r="C246">
            <v>0</v>
          </cell>
          <cell r="E246">
            <v>0</v>
          </cell>
          <cell r="F246">
            <v>0.2</v>
          </cell>
          <cell r="G246">
            <v>0</v>
          </cell>
          <cell r="H246">
            <v>0.2</v>
          </cell>
          <cell r="I246">
            <v>0</v>
          </cell>
        </row>
        <row r="247">
          <cell r="A247">
            <v>4</v>
          </cell>
          <cell r="B247" t="str">
            <v>220KV CT</v>
          </cell>
          <cell r="C247">
            <v>0</v>
          </cell>
          <cell r="E247">
            <v>0</v>
          </cell>
          <cell r="F247">
            <v>0.041</v>
          </cell>
          <cell r="G247">
            <v>0</v>
          </cell>
          <cell r="H247">
            <v>0.041</v>
          </cell>
          <cell r="I247">
            <v>0</v>
          </cell>
        </row>
        <row r="248">
          <cell r="A248">
            <v>5</v>
          </cell>
          <cell r="B248" t="str">
            <v>220KV Isolator</v>
          </cell>
          <cell r="C248">
            <v>0</v>
          </cell>
          <cell r="E248">
            <v>0</v>
          </cell>
          <cell r="F248">
            <v>0.09</v>
          </cell>
          <cell r="G248">
            <v>0</v>
          </cell>
          <cell r="H248">
            <v>0.09</v>
          </cell>
          <cell r="I248">
            <v>0</v>
          </cell>
        </row>
        <row r="249">
          <cell r="A249">
            <v>6</v>
          </cell>
          <cell r="B249" t="str">
            <v>220KV LA</v>
          </cell>
          <cell r="C249">
            <v>0</v>
          </cell>
          <cell r="E249">
            <v>0</v>
          </cell>
          <cell r="F249">
            <v>0.025</v>
          </cell>
          <cell r="G249">
            <v>0</v>
          </cell>
          <cell r="H249">
            <v>0.025</v>
          </cell>
          <cell r="I249">
            <v>0</v>
          </cell>
        </row>
        <row r="250">
          <cell r="A250">
            <v>7</v>
          </cell>
          <cell r="B250" t="str">
            <v>220KV PT/CVT</v>
          </cell>
          <cell r="C250">
            <v>0</v>
          </cell>
          <cell r="E250">
            <v>0</v>
          </cell>
          <cell r="F250">
            <v>0.04</v>
          </cell>
          <cell r="G250">
            <v>0</v>
          </cell>
          <cell r="H250">
            <v>0.04</v>
          </cell>
          <cell r="I250">
            <v>0</v>
          </cell>
        </row>
        <row r="251">
          <cell r="A251">
            <v>8</v>
          </cell>
          <cell r="B251" t="str">
            <v>220KV C&amp;R Panel</v>
          </cell>
          <cell r="C251">
            <v>0</v>
          </cell>
          <cell r="E251">
            <v>0</v>
          </cell>
          <cell r="F251">
            <v>0.18</v>
          </cell>
          <cell r="G251">
            <v>0</v>
          </cell>
          <cell r="H251">
            <v>0.18</v>
          </cell>
          <cell r="I251">
            <v>0</v>
          </cell>
        </row>
        <row r="252">
          <cell r="A252">
            <v>9</v>
          </cell>
          <cell r="B252" t="str">
            <v>220/132/33KV Gantries,Busbar equip.structure erection(in MT)</v>
          </cell>
          <cell r="C252">
            <v>22.567999999999998</v>
          </cell>
          <cell r="E252">
            <v>0</v>
          </cell>
          <cell r="F252">
            <v>0.025</v>
          </cell>
          <cell r="G252">
            <v>0.5641999999999999</v>
          </cell>
          <cell r="H252">
            <v>0.025</v>
          </cell>
          <cell r="I252">
            <v>0.5641999999999999</v>
          </cell>
        </row>
        <row r="253">
          <cell r="A253">
            <v>10</v>
          </cell>
          <cell r="B253" t="str">
            <v>PLCC equipments</v>
          </cell>
          <cell r="C253" t="str">
            <v>LS</v>
          </cell>
          <cell r="E253">
            <v>0</v>
          </cell>
          <cell r="F253">
            <v>0</v>
          </cell>
          <cell r="G253">
            <v>0</v>
          </cell>
          <cell r="H253" t="str">
            <v>LS</v>
          </cell>
          <cell r="I253">
            <v>0</v>
          </cell>
        </row>
        <row r="254">
          <cell r="A254">
            <v>11</v>
          </cell>
          <cell r="B254" t="str">
            <v>220KV PI/Solid Core Insulators</v>
          </cell>
          <cell r="C254">
            <v>0</v>
          </cell>
          <cell r="E254">
            <v>0</v>
          </cell>
          <cell r="F254">
            <v>0.007</v>
          </cell>
          <cell r="G254">
            <v>0</v>
          </cell>
          <cell r="H254">
            <v>0.007</v>
          </cell>
          <cell r="I254">
            <v>0</v>
          </cell>
        </row>
        <row r="255">
          <cell r="A255">
            <v>12</v>
          </cell>
          <cell r="B255" t="str">
            <v>220KV wave trap</v>
          </cell>
          <cell r="C255">
            <v>0</v>
          </cell>
          <cell r="E255">
            <v>0</v>
          </cell>
          <cell r="F255">
            <v>0.04</v>
          </cell>
          <cell r="G255">
            <v>0</v>
          </cell>
          <cell r="H255">
            <v>0.04</v>
          </cell>
          <cell r="I255">
            <v>0</v>
          </cell>
        </row>
        <row r="256">
          <cell r="A256">
            <v>13</v>
          </cell>
          <cell r="B256" t="str">
            <v>132KV CC</v>
          </cell>
          <cell r="C256">
            <v>0</v>
          </cell>
          <cell r="E256">
            <v>0</v>
          </cell>
          <cell r="F256">
            <v>0.034</v>
          </cell>
          <cell r="G256">
            <v>0</v>
          </cell>
          <cell r="H256">
            <v>0.034</v>
          </cell>
          <cell r="I256">
            <v>0</v>
          </cell>
        </row>
        <row r="257">
          <cell r="A257">
            <v>14</v>
          </cell>
          <cell r="B257" t="str">
            <v>132KV CB</v>
          </cell>
          <cell r="C257">
            <v>1</v>
          </cell>
          <cell r="E257">
            <v>0</v>
          </cell>
          <cell r="F257">
            <v>0.16</v>
          </cell>
          <cell r="G257">
            <v>0.16</v>
          </cell>
          <cell r="H257">
            <v>0.16</v>
          </cell>
          <cell r="I257">
            <v>0.16</v>
          </cell>
        </row>
        <row r="258">
          <cell r="A258">
            <v>15</v>
          </cell>
          <cell r="B258" t="str">
            <v>132KV CT</v>
          </cell>
          <cell r="C258">
            <v>3</v>
          </cell>
          <cell r="E258">
            <v>0</v>
          </cell>
          <cell r="F258">
            <v>0.039</v>
          </cell>
          <cell r="G258">
            <v>0.11699999999999999</v>
          </cell>
          <cell r="H258">
            <v>0.039</v>
          </cell>
          <cell r="I258">
            <v>0.11699999999999999</v>
          </cell>
        </row>
        <row r="259">
          <cell r="A259">
            <v>16</v>
          </cell>
          <cell r="B259" t="str">
            <v>132KV Isolators</v>
          </cell>
          <cell r="C259">
            <v>3</v>
          </cell>
          <cell r="E259">
            <v>0</v>
          </cell>
          <cell r="F259">
            <v>0.07</v>
          </cell>
          <cell r="G259">
            <v>0.21000000000000002</v>
          </cell>
          <cell r="H259">
            <v>0.07</v>
          </cell>
          <cell r="I259">
            <v>0.21000000000000002</v>
          </cell>
        </row>
        <row r="260">
          <cell r="A260">
            <v>17</v>
          </cell>
          <cell r="B260" t="str">
            <v>132KV LA</v>
          </cell>
          <cell r="C260">
            <v>3</v>
          </cell>
          <cell r="E260">
            <v>0</v>
          </cell>
          <cell r="F260">
            <v>0.017</v>
          </cell>
          <cell r="G260">
            <v>0.051000000000000004</v>
          </cell>
          <cell r="H260">
            <v>0.017</v>
          </cell>
          <cell r="I260">
            <v>0.051000000000000004</v>
          </cell>
        </row>
        <row r="261">
          <cell r="A261">
            <v>18</v>
          </cell>
          <cell r="B261" t="str">
            <v>132KV C&amp;R Panel</v>
          </cell>
          <cell r="C261">
            <v>1</v>
          </cell>
          <cell r="E261">
            <v>0</v>
          </cell>
          <cell r="F261">
            <v>0.14</v>
          </cell>
          <cell r="G261">
            <v>0.14</v>
          </cell>
          <cell r="H261">
            <v>0.14</v>
          </cell>
          <cell r="I261">
            <v>0.14</v>
          </cell>
        </row>
        <row r="262">
          <cell r="A262">
            <v>19</v>
          </cell>
          <cell r="B262" t="str">
            <v>132KV PI/Solid Core Insulator</v>
          </cell>
          <cell r="C262">
            <v>6</v>
          </cell>
          <cell r="E262">
            <v>0</v>
          </cell>
          <cell r="F262">
            <v>0.005</v>
          </cell>
          <cell r="G262">
            <v>0.03</v>
          </cell>
          <cell r="H262">
            <v>0.005</v>
          </cell>
          <cell r="I262">
            <v>0.03</v>
          </cell>
        </row>
        <row r="263">
          <cell r="A263">
            <v>20</v>
          </cell>
          <cell r="B263" t="str">
            <v>132KV PT</v>
          </cell>
          <cell r="C263">
            <v>0</v>
          </cell>
          <cell r="E263">
            <v>0</v>
          </cell>
          <cell r="F263">
            <v>0.034</v>
          </cell>
          <cell r="G263">
            <v>0</v>
          </cell>
          <cell r="H263">
            <v>0.034</v>
          </cell>
          <cell r="I263">
            <v>0</v>
          </cell>
        </row>
        <row r="264">
          <cell r="A264">
            <v>21</v>
          </cell>
          <cell r="B264" t="str">
            <v>33KV CB</v>
          </cell>
          <cell r="C264">
            <v>1</v>
          </cell>
          <cell r="E264">
            <v>0</v>
          </cell>
          <cell r="F264">
            <v>0.082</v>
          </cell>
          <cell r="G264">
            <v>0.082</v>
          </cell>
          <cell r="H264">
            <v>0.082</v>
          </cell>
          <cell r="I264">
            <v>0.082</v>
          </cell>
        </row>
        <row r="265">
          <cell r="A265">
            <v>22</v>
          </cell>
          <cell r="B265" t="str">
            <v>33KV CT</v>
          </cell>
          <cell r="C265">
            <v>3</v>
          </cell>
          <cell r="E265">
            <v>0</v>
          </cell>
          <cell r="F265">
            <v>0.03</v>
          </cell>
          <cell r="G265">
            <v>0.09</v>
          </cell>
          <cell r="H265">
            <v>0.03</v>
          </cell>
          <cell r="I265">
            <v>0.09</v>
          </cell>
        </row>
        <row r="266">
          <cell r="A266">
            <v>23</v>
          </cell>
          <cell r="B266" t="str">
            <v>33KV PT</v>
          </cell>
          <cell r="C266">
            <v>0</v>
          </cell>
          <cell r="E266">
            <v>0</v>
          </cell>
          <cell r="F266">
            <v>0.03</v>
          </cell>
          <cell r="G266">
            <v>0</v>
          </cell>
          <cell r="H266">
            <v>0.03</v>
          </cell>
          <cell r="I266">
            <v>0</v>
          </cell>
        </row>
        <row r="267">
          <cell r="A267">
            <v>24</v>
          </cell>
          <cell r="B267" t="str">
            <v>33KV Isolator</v>
          </cell>
          <cell r="C267">
            <v>2</v>
          </cell>
          <cell r="E267">
            <v>0</v>
          </cell>
          <cell r="F267">
            <v>0.047</v>
          </cell>
          <cell r="G267">
            <v>0.094</v>
          </cell>
          <cell r="H267">
            <v>0.047</v>
          </cell>
          <cell r="I267">
            <v>0.094</v>
          </cell>
        </row>
        <row r="268">
          <cell r="A268">
            <v>25</v>
          </cell>
          <cell r="B268" t="str">
            <v>33KV LA</v>
          </cell>
          <cell r="C268">
            <v>3</v>
          </cell>
          <cell r="E268">
            <v>0</v>
          </cell>
          <cell r="F268">
            <v>0.011</v>
          </cell>
          <cell r="G268">
            <v>0.033</v>
          </cell>
          <cell r="H268">
            <v>0.011</v>
          </cell>
          <cell r="I268">
            <v>0.033</v>
          </cell>
        </row>
        <row r="269">
          <cell r="A269">
            <v>26</v>
          </cell>
          <cell r="B269" t="str">
            <v>33KV C&amp;R Panel</v>
          </cell>
          <cell r="C269">
            <v>1</v>
          </cell>
          <cell r="E269">
            <v>0</v>
          </cell>
          <cell r="F269">
            <v>0.13</v>
          </cell>
          <cell r="G269">
            <v>0.13</v>
          </cell>
          <cell r="H269">
            <v>0.13</v>
          </cell>
          <cell r="I269">
            <v>0.13</v>
          </cell>
        </row>
        <row r="270">
          <cell r="A270">
            <v>27</v>
          </cell>
          <cell r="B270" t="str">
            <v>33KV PI/Solid Core Insulators</v>
          </cell>
          <cell r="C270">
            <v>0</v>
          </cell>
          <cell r="E270">
            <v>0</v>
          </cell>
          <cell r="F270">
            <v>0.003</v>
          </cell>
          <cell r="G270">
            <v>0</v>
          </cell>
          <cell r="H270">
            <v>0.003</v>
          </cell>
          <cell r="I270">
            <v>0</v>
          </cell>
        </row>
        <row r="271">
          <cell r="A271">
            <v>28</v>
          </cell>
          <cell r="B271" t="str">
            <v>Station Transformer,</v>
          </cell>
          <cell r="C271">
            <v>0</v>
          </cell>
          <cell r="E271">
            <v>0</v>
          </cell>
          <cell r="F271">
            <v>0.07</v>
          </cell>
          <cell r="G271">
            <v>0</v>
          </cell>
          <cell r="H271">
            <v>0.07</v>
          </cell>
          <cell r="I271">
            <v>0</v>
          </cell>
        </row>
        <row r="272">
          <cell r="A272">
            <v>29</v>
          </cell>
          <cell r="B272" t="str">
            <v>Cable laying &amp; associated works</v>
          </cell>
          <cell r="C272" t="str">
            <v>LS</v>
          </cell>
          <cell r="E272">
            <v>0</v>
          </cell>
          <cell r="F272">
            <v>0.2</v>
          </cell>
          <cell r="G272">
            <v>0.2</v>
          </cell>
          <cell r="H272" t="str">
            <v>LS</v>
          </cell>
          <cell r="I272">
            <v>0.2</v>
          </cell>
        </row>
        <row r="273">
          <cell r="A273">
            <v>30</v>
          </cell>
          <cell r="B273" t="str">
            <v>Earthing works</v>
          </cell>
          <cell r="C273" t="str">
            <v>LS</v>
          </cell>
          <cell r="E273">
            <v>0</v>
          </cell>
          <cell r="F273">
            <v>0.2</v>
          </cell>
          <cell r="G273">
            <v>0.2</v>
          </cell>
          <cell r="H273" t="str">
            <v>LS</v>
          </cell>
          <cell r="I273">
            <v>0.2</v>
          </cell>
        </row>
        <row r="274">
          <cell r="A274">
            <v>31</v>
          </cell>
          <cell r="B274" t="str">
            <v>AC/DC Board</v>
          </cell>
          <cell r="C274">
            <v>0</v>
          </cell>
          <cell r="E274">
            <v>0</v>
          </cell>
          <cell r="F274">
            <v>0.131</v>
          </cell>
          <cell r="G274">
            <v>0</v>
          </cell>
          <cell r="H274">
            <v>0.131</v>
          </cell>
          <cell r="I274">
            <v>0</v>
          </cell>
        </row>
        <row r="275">
          <cell r="A275">
            <v>32</v>
          </cell>
          <cell r="B275" t="str">
            <v>Fitting of lighting fixtures</v>
          </cell>
          <cell r="C275" t="str">
            <v>LS</v>
          </cell>
          <cell r="E275">
            <v>0</v>
          </cell>
          <cell r="F275">
            <v>0.1</v>
          </cell>
          <cell r="G275">
            <v>0.1</v>
          </cell>
          <cell r="H275" t="str">
            <v>LS</v>
          </cell>
          <cell r="I275">
            <v>0.1</v>
          </cell>
        </row>
        <row r="276">
          <cell r="A276">
            <v>33</v>
          </cell>
          <cell r="B276" t="str">
            <v>110V 300Ah battery</v>
          </cell>
          <cell r="C276">
            <v>0</v>
          </cell>
          <cell r="E276">
            <v>0</v>
          </cell>
          <cell r="F276">
            <v>0.14</v>
          </cell>
          <cell r="G276">
            <v>0</v>
          </cell>
          <cell r="H276">
            <v>0.14</v>
          </cell>
          <cell r="I276">
            <v>0</v>
          </cell>
        </row>
        <row r="277">
          <cell r="A277">
            <v>34</v>
          </cell>
          <cell r="B277" t="str">
            <v>110V 300Ah battery charger</v>
          </cell>
          <cell r="C277">
            <v>0</v>
          </cell>
          <cell r="E277">
            <v>0</v>
          </cell>
          <cell r="F277">
            <v>0.095</v>
          </cell>
          <cell r="G277">
            <v>0</v>
          </cell>
          <cell r="H277">
            <v>0.095</v>
          </cell>
          <cell r="I277">
            <v>0</v>
          </cell>
        </row>
        <row r="278">
          <cell r="A278">
            <v>35</v>
          </cell>
          <cell r="B278" t="str">
            <v>48V 200Ah battery</v>
          </cell>
          <cell r="C278">
            <v>0</v>
          </cell>
          <cell r="E278">
            <v>0</v>
          </cell>
          <cell r="F278">
            <v>0.1</v>
          </cell>
          <cell r="G278">
            <v>0</v>
          </cell>
          <cell r="H278">
            <v>0.1</v>
          </cell>
          <cell r="I278">
            <v>0</v>
          </cell>
        </row>
        <row r="279">
          <cell r="A279">
            <v>36</v>
          </cell>
          <cell r="B279" t="str">
            <v>48V 200Ah battery charger</v>
          </cell>
          <cell r="C279">
            <v>0</v>
          </cell>
          <cell r="E279">
            <v>0</v>
          </cell>
          <cell r="F279">
            <v>0.085</v>
          </cell>
          <cell r="G279">
            <v>0</v>
          </cell>
          <cell r="H279">
            <v>0.085</v>
          </cell>
          <cell r="I279">
            <v>0</v>
          </cell>
        </row>
        <row r="280">
          <cell r="A280">
            <v>37</v>
          </cell>
          <cell r="B280" t="str">
            <v>Stringing &amp; Jumpering </v>
          </cell>
          <cell r="C280" t="str">
            <v>LS</v>
          </cell>
          <cell r="E280">
            <v>0</v>
          </cell>
          <cell r="F280">
            <v>0.5</v>
          </cell>
          <cell r="G280">
            <v>0.5</v>
          </cell>
          <cell r="H280" t="str">
            <v>LS</v>
          </cell>
          <cell r="I280">
            <v>0.5</v>
          </cell>
        </row>
        <row r="281">
          <cell r="A281">
            <v>38</v>
          </cell>
          <cell r="B281" t="str">
            <v>Testing &amp; Commissioning &amp; misc.expenditure</v>
          </cell>
          <cell r="C281" t="str">
            <v>LS</v>
          </cell>
          <cell r="E281">
            <v>0</v>
          </cell>
          <cell r="F281">
            <v>0.1</v>
          </cell>
          <cell r="G281">
            <v>0.1</v>
          </cell>
          <cell r="H281" t="str">
            <v>LS</v>
          </cell>
          <cell r="I281">
            <v>0.1</v>
          </cell>
        </row>
        <row r="284">
          <cell r="B284" t="str">
            <v>SUB TOTAL (J)</v>
          </cell>
          <cell r="E284">
            <v>0</v>
          </cell>
          <cell r="G284">
            <v>3.7712</v>
          </cell>
          <cell r="I284">
            <v>3.7712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G35">
            <v>64254.226096970044</v>
          </cell>
          <cell r="H35">
            <v>59093.23805758697</v>
          </cell>
          <cell r="I35">
            <v>63490.54006093566</v>
          </cell>
        </row>
        <row r="44">
          <cell r="G44">
            <v>24259.407938726315</v>
          </cell>
          <cell r="H44">
            <v>16526.51177341946</v>
          </cell>
          <cell r="I44">
            <v>17654.636270525258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S1"/>
      <sheetName val="S2"/>
      <sheetName val="S3"/>
      <sheetName val="S4"/>
      <sheetName val="S5"/>
      <sheetName val="S6"/>
      <sheetName val="S7"/>
      <sheetName val="S8"/>
      <sheetName val="F1"/>
      <sheetName val="F1a"/>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0a"/>
      <sheetName val="T1a"/>
      <sheetName val="T1b"/>
      <sheetName val="T1c"/>
      <sheetName val="P1"/>
      <sheetName val="P2"/>
      <sheetName val="P3-400kv"/>
      <sheetName val="P-3 220 kv"/>
      <sheetName val="P3-132kv"/>
      <sheetName val="P3- 33kv"/>
      <sheetName val="P4"/>
      <sheetName val="P5"/>
      <sheetName val="P6"/>
      <sheetName val="P7"/>
      <sheetName val="P8"/>
      <sheetName val="P9"/>
      <sheetName val="P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 sheetId="6">
        <row r="1">
          <cell r="D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nex-XX"/>
      <sheetName val="annex-VIII L"/>
      <sheetName val="annex-VIII S"/>
      <sheetName val="annex-XIX L"/>
      <sheetName val="annex XIX 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I35">
            <v>63490.54006093566</v>
          </cell>
        </row>
        <row r="44">
          <cell r="I44">
            <v>17654.636270525258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mp;M Gen"/>
      <sheetName val="Hidedn"/>
      <sheetName val="Presentation"/>
      <sheetName val="Tables"/>
      <sheetName val="OH"/>
      <sheetName val="01-02"/>
      <sheetName val="02-03"/>
      <sheetName val="VCA Info"/>
      <sheetName val="03-04"/>
      <sheetName val="04-05"/>
      <sheetName val="Sheet1"/>
      <sheetName val="Gen Work 03-04"/>
      <sheetName val="Gen Work 04-05"/>
      <sheetName val="Gen Work 03-04(As in ARR-03-04)"/>
      <sheetName val="Hydl Gen"/>
      <sheetName val="A 3.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tabSelected="1" view="pageBreakPreview" zoomScale="90" zoomScaleSheetLayoutView="90" zoomScalePageLayoutView="0" workbookViewId="0" topLeftCell="A1">
      <selection activeCell="D12" sqref="D12"/>
    </sheetView>
  </sheetViews>
  <sheetFormatPr defaultColWidth="9.140625" defaultRowHeight="12" customHeight="1"/>
  <cols>
    <col min="1" max="1" width="6.421875" style="159" customWidth="1"/>
    <col min="2" max="2" width="9.00390625" style="144" customWidth="1"/>
    <col min="3" max="3" width="10.57421875" style="144" customWidth="1"/>
    <col min="4" max="4" width="53.7109375" style="144" customWidth="1"/>
    <col min="5" max="7" width="9.140625" style="144" customWidth="1"/>
    <col min="8" max="8" width="38.28125" style="144" customWidth="1"/>
    <col min="9" max="16384" width="9.140625" style="144" customWidth="1"/>
  </cols>
  <sheetData>
    <row r="1" spans="1:4" ht="15" customHeight="1">
      <c r="A1" s="746" t="s">
        <v>631</v>
      </c>
      <c r="B1" s="746"/>
      <c r="C1" s="746"/>
      <c r="D1" s="746"/>
    </row>
    <row r="2" spans="1:4" s="145" customFormat="1" ht="15" customHeight="1">
      <c r="A2" s="745" t="s">
        <v>333</v>
      </c>
      <c r="B2" s="745"/>
      <c r="C2" s="745"/>
      <c r="D2" s="745"/>
    </row>
    <row r="3" spans="1:4" ht="13.5" thickBot="1">
      <c r="A3" s="146"/>
      <c r="B3" s="147"/>
      <c r="C3" s="148"/>
      <c r="D3" s="148"/>
    </row>
    <row r="4" spans="1:4" ht="15" customHeight="1">
      <c r="A4" s="149"/>
      <c r="B4" s="625" t="s">
        <v>225</v>
      </c>
      <c r="C4" s="625"/>
      <c r="D4" s="626" t="s">
        <v>144</v>
      </c>
    </row>
    <row r="5" spans="1:4" ht="15" customHeight="1">
      <c r="A5" s="151">
        <v>1</v>
      </c>
      <c r="B5" s="152" t="s">
        <v>66</v>
      </c>
      <c r="C5" s="152" t="s">
        <v>67</v>
      </c>
      <c r="D5" s="627" t="s">
        <v>68</v>
      </c>
    </row>
    <row r="6" spans="1:4" ht="15" customHeight="1">
      <c r="A6" s="151">
        <f>A5+1</f>
        <v>2</v>
      </c>
      <c r="B6" s="152" t="s">
        <v>66</v>
      </c>
      <c r="C6" s="152" t="s">
        <v>69</v>
      </c>
      <c r="D6" s="627" t="s">
        <v>70</v>
      </c>
    </row>
    <row r="7" spans="1:8" ht="15" customHeight="1">
      <c r="A7" s="151">
        <f>A6+1</f>
        <v>3</v>
      </c>
      <c r="B7" s="152" t="s">
        <v>66</v>
      </c>
      <c r="C7" s="152" t="s">
        <v>71</v>
      </c>
      <c r="D7" s="628" t="s">
        <v>73</v>
      </c>
      <c r="H7" s="153"/>
    </row>
    <row r="8" spans="1:8" ht="15" customHeight="1">
      <c r="A8" s="151">
        <f>A7+1</f>
        <v>4</v>
      </c>
      <c r="B8" s="152" t="s">
        <v>66</v>
      </c>
      <c r="C8" s="154" t="s">
        <v>72</v>
      </c>
      <c r="D8" s="629" t="s">
        <v>395</v>
      </c>
      <c r="H8" s="153" t="s">
        <v>603</v>
      </c>
    </row>
    <row r="9" spans="1:8" ht="15" customHeight="1">
      <c r="A9" s="151">
        <f>A8+1</f>
        <v>5</v>
      </c>
      <c r="B9" s="152" t="s">
        <v>66</v>
      </c>
      <c r="C9" s="152" t="s">
        <v>74</v>
      </c>
      <c r="D9" s="628" t="s">
        <v>4</v>
      </c>
      <c r="H9" s="357"/>
    </row>
    <row r="10" spans="1:4" ht="15" customHeight="1">
      <c r="A10" s="155"/>
      <c r="B10" s="156" t="s">
        <v>226</v>
      </c>
      <c r="C10" s="157"/>
      <c r="D10" s="630"/>
    </row>
    <row r="11" spans="1:4" ht="15" customHeight="1">
      <c r="A11" s="151">
        <f>A9+1</f>
        <v>6</v>
      </c>
      <c r="B11" s="152" t="s">
        <v>66</v>
      </c>
      <c r="C11" s="152" t="s">
        <v>294</v>
      </c>
      <c r="D11" s="629" t="s">
        <v>21</v>
      </c>
    </row>
    <row r="12" spans="1:4" ht="15" customHeight="1">
      <c r="A12" s="151">
        <f aca="true" t="shared" si="0" ref="A12:A29">A11+1</f>
        <v>7</v>
      </c>
      <c r="B12" s="152" t="s">
        <v>66</v>
      </c>
      <c r="C12" s="152" t="s">
        <v>295</v>
      </c>
      <c r="D12" s="629" t="s">
        <v>332</v>
      </c>
    </row>
    <row r="13" spans="1:4" ht="15" customHeight="1">
      <c r="A13" s="151">
        <f t="shared" si="0"/>
        <v>8</v>
      </c>
      <c r="B13" s="152" t="s">
        <v>66</v>
      </c>
      <c r="C13" s="152" t="s">
        <v>296</v>
      </c>
      <c r="D13" s="628" t="s">
        <v>356</v>
      </c>
    </row>
    <row r="14" spans="1:4" ht="15" customHeight="1">
      <c r="A14" s="151">
        <f t="shared" si="0"/>
        <v>9</v>
      </c>
      <c r="B14" s="152" t="s">
        <v>66</v>
      </c>
      <c r="C14" s="152" t="s">
        <v>416</v>
      </c>
      <c r="D14" s="629" t="s">
        <v>400</v>
      </c>
    </row>
    <row r="15" spans="1:4" ht="15" customHeight="1">
      <c r="A15" s="151">
        <f t="shared" si="0"/>
        <v>10</v>
      </c>
      <c r="B15" s="152" t="s">
        <v>66</v>
      </c>
      <c r="C15" s="152" t="s">
        <v>297</v>
      </c>
      <c r="D15" s="628" t="s">
        <v>75</v>
      </c>
    </row>
    <row r="16" spans="1:4" ht="15" customHeight="1">
      <c r="A16" s="151">
        <f t="shared" si="0"/>
        <v>11</v>
      </c>
      <c r="B16" s="152" t="s">
        <v>66</v>
      </c>
      <c r="C16" s="152" t="s">
        <v>298</v>
      </c>
      <c r="D16" s="629" t="s">
        <v>76</v>
      </c>
    </row>
    <row r="17" spans="1:4" ht="15" customHeight="1">
      <c r="A17" s="151">
        <f t="shared" si="0"/>
        <v>12</v>
      </c>
      <c r="B17" s="152" t="s">
        <v>66</v>
      </c>
      <c r="C17" s="152" t="s">
        <v>553</v>
      </c>
      <c r="D17" s="629" t="s">
        <v>554</v>
      </c>
    </row>
    <row r="18" spans="1:4" ht="15" customHeight="1">
      <c r="A18" s="151">
        <f t="shared" si="0"/>
        <v>13</v>
      </c>
      <c r="B18" s="152" t="s">
        <v>66</v>
      </c>
      <c r="C18" s="152" t="s">
        <v>299</v>
      </c>
      <c r="D18" s="629" t="s">
        <v>77</v>
      </c>
    </row>
    <row r="19" spans="1:4" ht="15" customHeight="1">
      <c r="A19" s="151">
        <f t="shared" si="0"/>
        <v>14</v>
      </c>
      <c r="B19" s="152" t="s">
        <v>66</v>
      </c>
      <c r="C19" s="152" t="s">
        <v>300</v>
      </c>
      <c r="D19" s="629" t="s">
        <v>79</v>
      </c>
    </row>
    <row r="20" spans="1:4" ht="15" customHeight="1">
      <c r="A20" s="151">
        <f>A19+1</f>
        <v>15</v>
      </c>
      <c r="B20" s="152" t="s">
        <v>66</v>
      </c>
      <c r="C20" s="152" t="s">
        <v>301</v>
      </c>
      <c r="D20" s="628" t="s">
        <v>320</v>
      </c>
    </row>
    <row r="21" spans="1:4" ht="15" customHeight="1">
      <c r="A21" s="151">
        <f t="shared" si="0"/>
        <v>16</v>
      </c>
      <c r="B21" s="152" t="s">
        <v>66</v>
      </c>
      <c r="C21" s="152" t="s">
        <v>302</v>
      </c>
      <c r="D21" s="628" t="s">
        <v>78</v>
      </c>
    </row>
    <row r="22" spans="1:4" ht="15" customHeight="1">
      <c r="A22" s="151">
        <f t="shared" si="0"/>
        <v>17</v>
      </c>
      <c r="B22" s="152" t="s">
        <v>66</v>
      </c>
      <c r="C22" s="152" t="s">
        <v>303</v>
      </c>
      <c r="D22" s="628" t="s">
        <v>437</v>
      </c>
    </row>
    <row r="23" spans="1:4" ht="15" customHeight="1">
      <c r="A23" s="151">
        <f t="shared" si="0"/>
        <v>18</v>
      </c>
      <c r="B23" s="152" t="s">
        <v>66</v>
      </c>
      <c r="C23" s="152" t="s">
        <v>304</v>
      </c>
      <c r="D23" s="628" t="s">
        <v>80</v>
      </c>
    </row>
    <row r="24" spans="1:4" ht="15" customHeight="1">
      <c r="A24" s="151">
        <f t="shared" si="0"/>
        <v>19</v>
      </c>
      <c r="B24" s="152" t="s">
        <v>66</v>
      </c>
      <c r="C24" s="152" t="s">
        <v>533</v>
      </c>
      <c r="D24" s="628" t="s">
        <v>530</v>
      </c>
    </row>
    <row r="25" spans="1:4" ht="15" customHeight="1">
      <c r="A25" s="151">
        <f t="shared" si="0"/>
        <v>20</v>
      </c>
      <c r="B25" s="152" t="s">
        <v>66</v>
      </c>
      <c r="C25" s="152" t="s">
        <v>305</v>
      </c>
      <c r="D25" s="628" t="s">
        <v>37</v>
      </c>
    </row>
    <row r="26" spans="1:4" ht="15" customHeight="1">
      <c r="A26" s="151">
        <f t="shared" si="0"/>
        <v>21</v>
      </c>
      <c r="B26" s="152" t="s">
        <v>66</v>
      </c>
      <c r="C26" s="152" t="s">
        <v>306</v>
      </c>
      <c r="D26" s="628" t="s">
        <v>16</v>
      </c>
    </row>
    <row r="27" spans="1:4" ht="15" customHeight="1">
      <c r="A27" s="151">
        <f t="shared" si="0"/>
        <v>22</v>
      </c>
      <c r="B27" s="152" t="s">
        <v>66</v>
      </c>
      <c r="C27" s="152" t="s">
        <v>307</v>
      </c>
      <c r="D27" s="629" t="s">
        <v>293</v>
      </c>
    </row>
    <row r="28" spans="1:4" ht="15" customHeight="1">
      <c r="A28" s="151">
        <f t="shared" si="0"/>
        <v>23</v>
      </c>
      <c r="B28" s="152" t="s">
        <v>66</v>
      </c>
      <c r="C28" s="152" t="s">
        <v>308</v>
      </c>
      <c r="D28" s="629" t="s">
        <v>379</v>
      </c>
    </row>
    <row r="29" spans="1:4" ht="28.5" customHeight="1">
      <c r="A29" s="151">
        <f t="shared" si="0"/>
        <v>24</v>
      </c>
      <c r="B29" s="152" t="s">
        <v>66</v>
      </c>
      <c r="C29" s="152" t="s">
        <v>309</v>
      </c>
      <c r="D29" s="692" t="s">
        <v>569</v>
      </c>
    </row>
    <row r="30" spans="1:4" ht="15" customHeight="1">
      <c r="A30" s="155"/>
      <c r="B30" s="156" t="s">
        <v>176</v>
      </c>
      <c r="C30" s="157"/>
      <c r="D30" s="630"/>
    </row>
    <row r="31" spans="1:4" ht="15" customHeight="1">
      <c r="A31" s="151">
        <f>A29+1</f>
        <v>25</v>
      </c>
      <c r="B31" s="152" t="s">
        <v>66</v>
      </c>
      <c r="C31" s="152" t="s">
        <v>263</v>
      </c>
      <c r="D31" s="628" t="s">
        <v>310</v>
      </c>
    </row>
    <row r="32" spans="1:4" ht="15" customHeight="1">
      <c r="A32" s="151">
        <f>A31+1</f>
        <v>26</v>
      </c>
      <c r="B32" s="152" t="s">
        <v>66</v>
      </c>
      <c r="C32" s="152" t="s">
        <v>264</v>
      </c>
      <c r="D32" s="628" t="s">
        <v>250</v>
      </c>
    </row>
    <row r="33" spans="1:4" ht="15" customHeight="1" thickBot="1">
      <c r="A33" s="621">
        <f>A32+1</f>
        <v>27</v>
      </c>
      <c r="B33" s="631" t="s">
        <v>66</v>
      </c>
      <c r="C33" s="631" t="s">
        <v>102</v>
      </c>
      <c r="D33" s="632" t="s">
        <v>251</v>
      </c>
    </row>
    <row r="34" spans="2:3" ht="12" customHeight="1">
      <c r="B34" s="695"/>
      <c r="C34" s="695"/>
    </row>
    <row r="35" spans="1:6" ht="12" customHeight="1">
      <c r="A35" s="704" t="s">
        <v>385</v>
      </c>
      <c r="B35" s="695"/>
      <c r="C35" s="695"/>
      <c r="D35" s="695"/>
      <c r="E35" s="695"/>
      <c r="F35" s="695"/>
    </row>
    <row r="36" spans="1:6" ht="12" customHeight="1">
      <c r="A36" s="705"/>
      <c r="B36" s="695"/>
      <c r="C36" s="695"/>
      <c r="D36" s="695"/>
      <c r="E36" s="695"/>
      <c r="F36" s="695"/>
    </row>
    <row r="37" spans="1:6" ht="12" customHeight="1">
      <c r="A37" s="705" t="s">
        <v>23</v>
      </c>
      <c r="B37" s="695" t="s">
        <v>608</v>
      </c>
      <c r="C37" s="695"/>
      <c r="D37" s="695"/>
      <c r="E37" s="695"/>
      <c r="F37" s="695"/>
    </row>
    <row r="38" spans="1:6" ht="27" customHeight="1">
      <c r="A38" s="709" t="s">
        <v>26</v>
      </c>
      <c r="B38" s="749" t="s">
        <v>27</v>
      </c>
      <c r="C38" s="749"/>
      <c r="D38" s="749"/>
      <c r="E38" s="695"/>
      <c r="F38" s="695"/>
    </row>
    <row r="39" spans="1:6" ht="27" customHeight="1">
      <c r="A39" s="709" t="s">
        <v>620</v>
      </c>
      <c r="B39" s="711" t="s">
        <v>621</v>
      </c>
      <c r="C39" s="708"/>
      <c r="D39" s="708"/>
      <c r="E39" s="695"/>
      <c r="F39" s="695"/>
    </row>
    <row r="40" spans="1:6" ht="27" customHeight="1">
      <c r="A40" s="709"/>
      <c r="B40" s="709"/>
      <c r="C40" s="708" t="s">
        <v>609</v>
      </c>
      <c r="D40" s="708" t="s">
        <v>619</v>
      </c>
      <c r="E40" s="695"/>
      <c r="F40" s="695"/>
    </row>
    <row r="41" spans="1:6" ht="12.75">
      <c r="A41" s="709"/>
      <c r="B41" s="709"/>
      <c r="C41" s="708" t="s">
        <v>611</v>
      </c>
      <c r="D41" s="708" t="s">
        <v>610</v>
      </c>
      <c r="E41" s="695"/>
      <c r="F41" s="695"/>
    </row>
    <row r="42" spans="1:6" ht="12.75">
      <c r="A42" s="709"/>
      <c r="B42" s="709"/>
      <c r="C42" s="708" t="s">
        <v>613</v>
      </c>
      <c r="D42" s="708" t="s">
        <v>612</v>
      </c>
      <c r="E42" s="695"/>
      <c r="F42" s="695"/>
    </row>
    <row r="43" spans="1:6" ht="12.75">
      <c r="A43" s="709"/>
      <c r="B43" s="709"/>
      <c r="C43" s="708" t="s">
        <v>615</v>
      </c>
      <c r="D43" s="708" t="s">
        <v>614</v>
      </c>
      <c r="E43" s="695"/>
      <c r="F43" s="695"/>
    </row>
    <row r="44" spans="1:6" ht="12.75">
      <c r="A44" s="709"/>
      <c r="B44" s="709"/>
      <c r="C44" s="708" t="s">
        <v>617</v>
      </c>
      <c r="D44" s="708" t="s">
        <v>616</v>
      </c>
      <c r="E44" s="695"/>
      <c r="F44" s="695"/>
    </row>
    <row r="45" spans="1:6" ht="12.75">
      <c r="A45" s="705"/>
      <c r="B45" s="708"/>
      <c r="C45" s="708" t="s">
        <v>622</v>
      </c>
      <c r="D45" s="708" t="s">
        <v>618</v>
      </c>
      <c r="E45" s="695"/>
      <c r="F45" s="695"/>
    </row>
    <row r="46" spans="1:6" ht="12.75">
      <c r="A46" s="705"/>
      <c r="C46" s="695"/>
      <c r="D46" s="710"/>
      <c r="E46" s="695"/>
      <c r="F46" s="695"/>
    </row>
    <row r="47" spans="1:6" ht="12" customHeight="1">
      <c r="A47" s="705"/>
      <c r="B47" s="706" t="s">
        <v>206</v>
      </c>
      <c r="C47" s="695" t="s">
        <v>214</v>
      </c>
      <c r="D47" s="695"/>
      <c r="E47" s="695"/>
      <c r="F47" s="695"/>
    </row>
    <row r="48" spans="1:6" ht="12" customHeight="1">
      <c r="A48" s="705"/>
      <c r="B48" s="706" t="s">
        <v>207</v>
      </c>
      <c r="C48" s="695" t="s">
        <v>215</v>
      </c>
      <c r="D48" s="695"/>
      <c r="E48" s="695"/>
      <c r="F48" s="695"/>
    </row>
    <row r="49" spans="1:6" ht="12" customHeight="1">
      <c r="A49" s="705"/>
      <c r="B49" s="706" t="s">
        <v>623</v>
      </c>
      <c r="C49" s="695" t="s">
        <v>624</v>
      </c>
      <c r="D49" s="695"/>
      <c r="E49" s="695"/>
      <c r="F49" s="695"/>
    </row>
    <row r="50" spans="1:6" ht="12" customHeight="1">
      <c r="A50" s="705"/>
      <c r="C50" s="695"/>
      <c r="D50" s="695"/>
      <c r="E50" s="695"/>
      <c r="F50" s="695"/>
    </row>
    <row r="51" spans="2:4" ht="29.25" customHeight="1">
      <c r="B51" s="747" t="s">
        <v>607</v>
      </c>
      <c r="C51" s="748"/>
      <c r="D51" s="748"/>
    </row>
    <row r="52" spans="1:3" ht="12" customHeight="1">
      <c r="A52" s="695"/>
      <c r="B52" s="695"/>
      <c r="C52" s="695"/>
    </row>
  </sheetData>
  <sheetProtection/>
  <mergeCells count="4">
    <mergeCell ref="A2:D2"/>
    <mergeCell ref="A1:D1"/>
    <mergeCell ref="B51:D51"/>
    <mergeCell ref="B38:D38"/>
  </mergeCells>
  <printOptions/>
  <pageMargins left="0.9" right="0.36" top="1" bottom="1" header="0.5" footer="0.5"/>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I14"/>
  <sheetViews>
    <sheetView view="pageBreakPreview" zoomScale="80" zoomScaleSheetLayoutView="80" zoomScalePageLayoutView="0" workbookViewId="0" topLeftCell="A1">
      <selection activeCell="D4" sqref="D4:I5"/>
    </sheetView>
  </sheetViews>
  <sheetFormatPr defaultColWidth="9.140625" defaultRowHeight="17.25" customHeight="1"/>
  <cols>
    <col min="1" max="1" width="9.140625" style="531" customWidth="1"/>
    <col min="2" max="2" width="45.7109375" style="531" customWidth="1"/>
    <col min="3" max="3" width="11.7109375" style="531" customWidth="1"/>
    <col min="4" max="4" width="8.421875" style="531" bestFit="1" customWidth="1"/>
    <col min="5" max="5" width="18.421875" style="531" bestFit="1" customWidth="1"/>
    <col min="6" max="9" width="8.421875" style="531" bestFit="1" customWidth="1"/>
    <col min="10" max="16384" width="9.140625" style="531" customWidth="1"/>
  </cols>
  <sheetData>
    <row r="1" spans="1:9" ht="17.25" customHeight="1">
      <c r="A1" s="726" t="str">
        <f>Index!A1</f>
        <v>Name of the Generating Company/Station (Thermal)</v>
      </c>
      <c r="B1" s="726"/>
      <c r="C1" s="726"/>
      <c r="D1" s="726"/>
      <c r="E1" s="726"/>
      <c r="F1" s="726"/>
      <c r="G1" s="726"/>
      <c r="H1" s="726"/>
      <c r="I1" s="726"/>
    </row>
    <row r="2" spans="1:9" ht="17.25" customHeight="1">
      <c r="A2" s="791" t="s">
        <v>400</v>
      </c>
      <c r="B2" s="791"/>
      <c r="C2" s="256"/>
      <c r="D2" s="89"/>
      <c r="E2" s="89"/>
      <c r="F2" s="199"/>
      <c r="G2" s="199"/>
      <c r="H2" s="89"/>
      <c r="I2" s="89" t="s">
        <v>415</v>
      </c>
    </row>
    <row r="3" spans="1:9" ht="17.25" customHeight="1" thickBot="1">
      <c r="A3" s="159"/>
      <c r="B3" s="160"/>
      <c r="C3" s="160"/>
      <c r="D3" s="161"/>
      <c r="E3" s="161"/>
      <c r="F3" s="144"/>
      <c r="G3" s="144"/>
      <c r="H3" s="778" t="s">
        <v>168</v>
      </c>
      <c r="I3" s="778"/>
    </row>
    <row r="4" spans="1:9" ht="14.25" customHeight="1">
      <c r="A4" s="754" t="s">
        <v>112</v>
      </c>
      <c r="B4" s="756" t="s">
        <v>98</v>
      </c>
      <c r="C4" s="756" t="s">
        <v>409</v>
      </c>
      <c r="D4" s="80" t="s">
        <v>206</v>
      </c>
      <c r="E4" s="80" t="s">
        <v>207</v>
      </c>
      <c r="F4" s="760" t="s">
        <v>624</v>
      </c>
      <c r="G4" s="761"/>
      <c r="H4" s="761"/>
      <c r="I4" s="762"/>
    </row>
    <row r="5" spans="1:9" ht="15" customHeight="1">
      <c r="A5" s="755"/>
      <c r="B5" s="757"/>
      <c r="C5" s="757"/>
      <c r="D5" s="84" t="s">
        <v>609</v>
      </c>
      <c r="E5" s="84" t="s">
        <v>611</v>
      </c>
      <c r="F5" s="84" t="s">
        <v>613</v>
      </c>
      <c r="G5" s="84" t="s">
        <v>615</v>
      </c>
      <c r="H5" s="85" t="s">
        <v>617</v>
      </c>
      <c r="I5" s="85" t="s">
        <v>622</v>
      </c>
    </row>
    <row r="6" spans="1:9" ht="15" customHeight="1">
      <c r="A6" s="261">
        <v>1</v>
      </c>
      <c r="B6" s="257" t="s">
        <v>407</v>
      </c>
      <c r="C6" s="258" t="s">
        <v>401</v>
      </c>
      <c r="D6" s="259"/>
      <c r="E6" s="259"/>
      <c r="F6" s="259"/>
      <c r="G6" s="259"/>
      <c r="H6" s="259"/>
      <c r="I6" s="262"/>
    </row>
    <row r="7" spans="1:9" ht="15" customHeight="1">
      <c r="A7" s="261">
        <v>2</v>
      </c>
      <c r="B7" s="257" t="s">
        <v>405</v>
      </c>
      <c r="C7" s="258" t="s">
        <v>401</v>
      </c>
      <c r="D7" s="259"/>
      <c r="E7" s="259"/>
      <c r="F7" s="259"/>
      <c r="G7" s="259"/>
      <c r="H7" s="259"/>
      <c r="I7" s="262"/>
    </row>
    <row r="8" spans="1:9" ht="15" customHeight="1">
      <c r="A8" s="261">
        <v>3</v>
      </c>
      <c r="B8" s="257" t="s">
        <v>406</v>
      </c>
      <c r="C8" s="258" t="s">
        <v>401</v>
      </c>
      <c r="D8" s="259"/>
      <c r="E8" s="259"/>
      <c r="F8" s="259"/>
      <c r="G8" s="259"/>
      <c r="H8" s="259"/>
      <c r="I8" s="262"/>
    </row>
    <row r="9" spans="1:9" ht="15" customHeight="1">
      <c r="A9" s="261">
        <v>4</v>
      </c>
      <c r="B9" s="260" t="s">
        <v>412</v>
      </c>
      <c r="C9" s="258" t="s">
        <v>402</v>
      </c>
      <c r="D9" s="259"/>
      <c r="E9" s="259"/>
      <c r="F9" s="259"/>
      <c r="G9" s="259"/>
      <c r="H9" s="259"/>
      <c r="I9" s="262"/>
    </row>
    <row r="10" spans="1:9" ht="15" customHeight="1">
      <c r="A10" s="261">
        <v>5</v>
      </c>
      <c r="B10" s="260" t="s">
        <v>408</v>
      </c>
      <c r="C10" s="258" t="s">
        <v>403</v>
      </c>
      <c r="D10" s="269"/>
      <c r="E10" s="269"/>
      <c r="F10" s="269"/>
      <c r="G10" s="269"/>
      <c r="H10" s="269"/>
      <c r="I10" s="262"/>
    </row>
    <row r="11" spans="1:9" ht="15" customHeight="1">
      <c r="A11" s="261">
        <v>6</v>
      </c>
      <c r="B11" s="260" t="s">
        <v>411</v>
      </c>
      <c r="C11" s="258" t="s">
        <v>403</v>
      </c>
      <c r="D11" s="269">
        <f aca="true" t="shared" si="0" ref="D11:I11">D9+D10</f>
        <v>0</v>
      </c>
      <c r="E11" s="269">
        <f t="shared" si="0"/>
        <v>0</v>
      </c>
      <c r="F11" s="269">
        <f t="shared" si="0"/>
        <v>0</v>
      </c>
      <c r="G11" s="269">
        <f t="shared" si="0"/>
        <v>0</v>
      </c>
      <c r="H11" s="269">
        <f t="shared" si="0"/>
        <v>0</v>
      </c>
      <c r="I11" s="270">
        <f t="shared" si="0"/>
        <v>0</v>
      </c>
    </row>
    <row r="12" spans="1:9" ht="15" customHeight="1" thickBot="1">
      <c r="A12" s="263">
        <v>7</v>
      </c>
      <c r="B12" s="264" t="s">
        <v>410</v>
      </c>
      <c r="C12" s="265" t="s">
        <v>404</v>
      </c>
      <c r="D12" s="266"/>
      <c r="E12" s="266"/>
      <c r="F12" s="266"/>
      <c r="G12" s="266"/>
      <c r="H12" s="266"/>
      <c r="I12" s="267"/>
    </row>
    <row r="13" spans="1:9" ht="17.25" customHeight="1">
      <c r="A13" s="268"/>
      <c r="B13" s="789"/>
      <c r="C13" s="789"/>
      <c r="D13" s="789"/>
      <c r="E13" s="789"/>
      <c r="F13" s="789"/>
      <c r="G13" s="268"/>
      <c r="H13" s="268"/>
      <c r="I13" s="268"/>
    </row>
    <row r="14" spans="1:9" ht="17.25" customHeight="1">
      <c r="A14" s="240"/>
      <c r="B14" s="790" t="s">
        <v>436</v>
      </c>
      <c r="C14" s="790"/>
      <c r="D14" s="790"/>
      <c r="E14" s="790"/>
      <c r="F14" s="790"/>
      <c r="G14" s="240"/>
      <c r="H14" s="240"/>
      <c r="I14" s="240"/>
    </row>
  </sheetData>
  <sheetProtection/>
  <mergeCells count="9">
    <mergeCell ref="A1:I1"/>
    <mergeCell ref="B13:F13"/>
    <mergeCell ref="B14:F14"/>
    <mergeCell ref="H3:I3"/>
    <mergeCell ref="A2:B2"/>
    <mergeCell ref="A4:A5"/>
    <mergeCell ref="B4:B5"/>
    <mergeCell ref="C4:C5"/>
    <mergeCell ref="F4:I4"/>
  </mergeCells>
  <printOptions gridLines="1" horizontalCentered="1"/>
  <pageMargins left="0.42" right="0.27" top="0.62" bottom="0.5" header="0.25" footer="0.25"/>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dimension ref="A1:X24"/>
  <sheetViews>
    <sheetView view="pageBreakPreview" zoomScale="80" zoomScaleNormal="60" zoomScaleSheetLayoutView="80" zoomScalePageLayoutView="0" workbookViewId="0" topLeftCell="A1">
      <selection activeCell="D4" sqref="D4:I5"/>
    </sheetView>
  </sheetViews>
  <sheetFormatPr defaultColWidth="9.140625" defaultRowHeight="12.75"/>
  <cols>
    <col min="1" max="1" width="5.00390625" style="595" customWidth="1"/>
    <col min="2" max="2" width="13.28125" style="595" customWidth="1"/>
    <col min="3" max="3" width="15.140625" style="595" customWidth="1"/>
    <col min="4" max="4" width="11.140625" style="595" customWidth="1"/>
    <col min="5" max="5" width="18.421875" style="595" bestFit="1" customWidth="1"/>
    <col min="6" max="6" width="11.140625" style="595" bestFit="1" customWidth="1"/>
    <col min="7" max="8" width="11.00390625" style="595" customWidth="1"/>
    <col min="9" max="9" width="11.28125" style="595" customWidth="1"/>
    <col min="10" max="16384" width="9.140625" style="595" customWidth="1"/>
  </cols>
  <sheetData>
    <row r="1" spans="1:9" ht="18.75" customHeight="1">
      <c r="A1" s="795" t="str">
        <f>Index!A1</f>
        <v>Name of the Generating Company/Station (Thermal)</v>
      </c>
      <c r="B1" s="795"/>
      <c r="C1" s="795"/>
      <c r="D1" s="795"/>
      <c r="E1" s="795"/>
      <c r="F1" s="795"/>
      <c r="G1" s="795"/>
      <c r="H1" s="795"/>
      <c r="I1" s="795"/>
    </row>
    <row r="2" spans="1:9" s="596" customFormat="1" ht="12.75">
      <c r="A2" s="610"/>
      <c r="B2" s="611" t="s">
        <v>155</v>
      </c>
      <c r="C2" s="611"/>
      <c r="D2" s="611"/>
      <c r="G2" s="797" t="s">
        <v>141</v>
      </c>
      <c r="H2" s="797"/>
      <c r="I2" s="797"/>
    </row>
    <row r="3" spans="1:9" s="597" customFormat="1" ht="13.5" thickBot="1">
      <c r="A3" s="612"/>
      <c r="B3" s="612"/>
      <c r="C3" s="613"/>
      <c r="D3" s="614"/>
      <c r="E3" s="614"/>
      <c r="F3" s="807" t="s">
        <v>168</v>
      </c>
      <c r="G3" s="807"/>
      <c r="H3" s="807"/>
      <c r="I3" s="807"/>
    </row>
    <row r="4" spans="1:9" ht="12.75" customHeight="1">
      <c r="A4" s="798" t="s">
        <v>292</v>
      </c>
      <c r="B4" s="801" t="s">
        <v>98</v>
      </c>
      <c r="C4" s="802"/>
      <c r="D4" s="80" t="s">
        <v>206</v>
      </c>
      <c r="E4" s="80" t="s">
        <v>207</v>
      </c>
      <c r="F4" s="760" t="s">
        <v>624</v>
      </c>
      <c r="G4" s="761"/>
      <c r="H4" s="761"/>
      <c r="I4" s="762"/>
    </row>
    <row r="5" spans="1:9" ht="12.75">
      <c r="A5" s="799"/>
      <c r="B5" s="803"/>
      <c r="C5" s="804"/>
      <c r="D5" s="84" t="s">
        <v>609</v>
      </c>
      <c r="E5" s="84" t="s">
        <v>611</v>
      </c>
      <c r="F5" s="84" t="s">
        <v>613</v>
      </c>
      <c r="G5" s="84" t="s">
        <v>615</v>
      </c>
      <c r="H5" s="85" t="s">
        <v>617</v>
      </c>
      <c r="I5" s="85" t="s">
        <v>622</v>
      </c>
    </row>
    <row r="6" spans="1:9" ht="13.5" thickBot="1">
      <c r="A6" s="800"/>
      <c r="B6" s="805"/>
      <c r="C6" s="806"/>
      <c r="D6" s="83" t="s">
        <v>128</v>
      </c>
      <c r="E6" s="115" t="s">
        <v>558</v>
      </c>
      <c r="F6" s="758" t="s">
        <v>185</v>
      </c>
      <c r="G6" s="758"/>
      <c r="H6" s="758"/>
      <c r="I6" s="759"/>
    </row>
    <row r="7" spans="1:9" s="602" customFormat="1" ht="15" customHeight="1">
      <c r="A7" s="598">
        <v>1</v>
      </c>
      <c r="B7" s="796" t="s">
        <v>186</v>
      </c>
      <c r="C7" s="796"/>
      <c r="D7" s="599"/>
      <c r="E7" s="44"/>
      <c r="F7" s="44"/>
      <c r="G7" s="44"/>
      <c r="H7" s="600"/>
      <c r="I7" s="601"/>
    </row>
    <row r="8" spans="1:9" s="602" customFormat="1" ht="15" customHeight="1">
      <c r="A8" s="603">
        <v>2</v>
      </c>
      <c r="B8" s="794" t="s">
        <v>187</v>
      </c>
      <c r="C8" s="794"/>
      <c r="D8" s="604"/>
      <c r="E8" s="45"/>
      <c r="F8" s="45"/>
      <c r="G8" s="45"/>
      <c r="H8" s="605"/>
      <c r="I8" s="606"/>
    </row>
    <row r="9" spans="1:9" s="602" customFormat="1" ht="15" customHeight="1">
      <c r="A9" s="603">
        <v>3</v>
      </c>
      <c r="B9" s="794" t="s">
        <v>188</v>
      </c>
      <c r="C9" s="794"/>
      <c r="D9" s="604"/>
      <c r="E9" s="45"/>
      <c r="F9" s="45"/>
      <c r="G9" s="45"/>
      <c r="H9" s="605"/>
      <c r="I9" s="606"/>
    </row>
    <row r="10" spans="1:9" s="602" customFormat="1" ht="15" customHeight="1">
      <c r="A10" s="603">
        <v>4</v>
      </c>
      <c r="B10" s="794" t="s">
        <v>55</v>
      </c>
      <c r="C10" s="794"/>
      <c r="D10" s="604"/>
      <c r="E10" s="45"/>
      <c r="F10" s="45"/>
      <c r="G10" s="45"/>
      <c r="H10" s="605"/>
      <c r="I10" s="606"/>
    </row>
    <row r="11" spans="1:9" s="602" customFormat="1" ht="15" customHeight="1">
      <c r="A11" s="603">
        <v>5</v>
      </c>
      <c r="B11" s="794" t="s">
        <v>189</v>
      </c>
      <c r="C11" s="794"/>
      <c r="D11" s="604"/>
      <c r="E11" s="45"/>
      <c r="F11" s="45"/>
      <c r="G11" s="45"/>
      <c r="H11" s="605"/>
      <c r="I11" s="606"/>
    </row>
    <row r="12" spans="1:9" s="602" customFormat="1" ht="15" customHeight="1">
      <c r="A12" s="603">
        <v>6</v>
      </c>
      <c r="B12" s="794" t="s">
        <v>51</v>
      </c>
      <c r="C12" s="794"/>
      <c r="D12" s="604"/>
      <c r="E12" s="45"/>
      <c r="F12" s="45"/>
      <c r="G12" s="45"/>
      <c r="H12" s="605"/>
      <c r="I12" s="606"/>
    </row>
    <row r="13" spans="1:24" s="602" customFormat="1" ht="15" customHeight="1">
      <c r="A13" s="603">
        <v>7</v>
      </c>
      <c r="B13" s="794" t="s">
        <v>190</v>
      </c>
      <c r="C13" s="794"/>
      <c r="D13" s="604"/>
      <c r="E13" s="45"/>
      <c r="F13" s="45"/>
      <c r="G13" s="45"/>
      <c r="H13" s="605"/>
      <c r="I13" s="606"/>
      <c r="O13" s="792"/>
      <c r="P13" s="792"/>
      <c r="Q13" s="792"/>
      <c r="R13" s="792"/>
      <c r="S13" s="792"/>
      <c r="T13" s="792"/>
      <c r="U13" s="792"/>
      <c r="V13" s="792"/>
      <c r="W13" s="792"/>
      <c r="X13" s="792"/>
    </row>
    <row r="14" spans="1:9" s="602" customFormat="1" ht="15" customHeight="1">
      <c r="A14" s="603">
        <v>8</v>
      </c>
      <c r="B14" s="794" t="s">
        <v>52</v>
      </c>
      <c r="C14" s="794"/>
      <c r="D14" s="604"/>
      <c r="E14" s="45"/>
      <c r="F14" s="45"/>
      <c r="G14" s="45"/>
      <c r="H14" s="605"/>
      <c r="I14" s="606"/>
    </row>
    <row r="15" spans="1:9" s="602" customFormat="1" ht="15" customHeight="1">
      <c r="A15" s="603">
        <v>9</v>
      </c>
      <c r="B15" s="794" t="s">
        <v>184</v>
      </c>
      <c r="C15" s="794"/>
      <c r="D15" s="604"/>
      <c r="E15" s="45"/>
      <c r="F15" s="45"/>
      <c r="G15" s="45"/>
      <c r="H15" s="605"/>
      <c r="I15" s="606"/>
    </row>
    <row r="16" spans="1:9" s="602" customFormat="1" ht="15" customHeight="1">
      <c r="A16" s="603">
        <v>10</v>
      </c>
      <c r="B16" s="794" t="s">
        <v>140</v>
      </c>
      <c r="C16" s="794"/>
      <c r="D16" s="604"/>
      <c r="E16" s="45"/>
      <c r="F16" s="45"/>
      <c r="G16" s="45"/>
      <c r="H16" s="605"/>
      <c r="I16" s="606"/>
    </row>
    <row r="17" spans="1:9" s="602" customFormat="1" ht="15" customHeight="1">
      <c r="A17" s="603"/>
      <c r="B17" s="808" t="s">
        <v>179</v>
      </c>
      <c r="C17" s="808"/>
      <c r="D17" s="46">
        <f aca="true" t="shared" si="0" ref="D17:I17">SUM(D7:D16)</f>
        <v>0</v>
      </c>
      <c r="E17" s="46">
        <f t="shared" si="0"/>
        <v>0</v>
      </c>
      <c r="F17" s="46">
        <f t="shared" si="0"/>
        <v>0</v>
      </c>
      <c r="G17" s="46">
        <f t="shared" si="0"/>
        <v>0</v>
      </c>
      <c r="H17" s="46">
        <f t="shared" si="0"/>
        <v>0</v>
      </c>
      <c r="I17" s="47">
        <f t="shared" si="0"/>
        <v>0</v>
      </c>
    </row>
    <row r="18" spans="1:9" s="602" customFormat="1" ht="15" customHeight="1">
      <c r="A18" s="603">
        <v>1</v>
      </c>
      <c r="B18" s="794" t="s">
        <v>438</v>
      </c>
      <c r="C18" s="794"/>
      <c r="D18" s="604"/>
      <c r="E18" s="45"/>
      <c r="F18" s="45"/>
      <c r="G18" s="607"/>
      <c r="H18" s="608"/>
      <c r="I18" s="609"/>
    </row>
    <row r="19" spans="1:9" s="602" customFormat="1" ht="15" customHeight="1" thickBot="1">
      <c r="A19" s="43"/>
      <c r="B19" s="809" t="s">
        <v>180</v>
      </c>
      <c r="C19" s="809"/>
      <c r="D19" s="48">
        <f aca="true" t="shared" si="1" ref="D19:I19">D17-D18</f>
        <v>0</v>
      </c>
      <c r="E19" s="48">
        <f t="shared" si="1"/>
        <v>0</v>
      </c>
      <c r="F19" s="48">
        <f t="shared" si="1"/>
        <v>0</v>
      </c>
      <c r="G19" s="48">
        <f t="shared" si="1"/>
        <v>0</v>
      </c>
      <c r="H19" s="48">
        <f t="shared" si="1"/>
        <v>0</v>
      </c>
      <c r="I19" s="49">
        <f t="shared" si="1"/>
        <v>0</v>
      </c>
    </row>
    <row r="21" spans="1:8" ht="41.25" customHeight="1">
      <c r="A21" s="792"/>
      <c r="B21" s="792"/>
      <c r="C21" s="792"/>
      <c r="D21" s="792"/>
      <c r="E21" s="792"/>
      <c r="F21" s="792"/>
      <c r="G21" s="563"/>
      <c r="H21" s="563"/>
    </row>
    <row r="22" spans="1:8" ht="26.25" customHeight="1">
      <c r="A22" s="563"/>
      <c r="B22" s="792"/>
      <c r="C22" s="793"/>
      <c r="D22" s="793"/>
      <c r="E22" s="793"/>
      <c r="F22" s="793"/>
      <c r="G22" s="563"/>
      <c r="H22" s="563"/>
    </row>
    <row r="23" spans="1:8" ht="12.75" customHeight="1">
      <c r="A23" s="563"/>
      <c r="B23" s="792"/>
      <c r="C23" s="792"/>
      <c r="D23" s="792"/>
      <c r="E23" s="792"/>
      <c r="F23" s="792"/>
      <c r="G23" s="563"/>
      <c r="H23" s="563"/>
    </row>
    <row r="24" spans="2:6" ht="29.25" customHeight="1">
      <c r="B24" s="792"/>
      <c r="C24" s="793"/>
      <c r="D24" s="793"/>
      <c r="E24" s="793"/>
      <c r="F24" s="793"/>
    </row>
  </sheetData>
  <sheetProtection/>
  <mergeCells count="25">
    <mergeCell ref="B8:C8"/>
    <mergeCell ref="B14:C14"/>
    <mergeCell ref="B11:C11"/>
    <mergeCell ref="B24:F24"/>
    <mergeCell ref="A21:F21"/>
    <mergeCell ref="B23:F23"/>
    <mergeCell ref="B17:C17"/>
    <mergeCell ref="B19:C19"/>
    <mergeCell ref="B18:C18"/>
    <mergeCell ref="A1:I1"/>
    <mergeCell ref="B7:C7"/>
    <mergeCell ref="G2:I2"/>
    <mergeCell ref="F6:I6"/>
    <mergeCell ref="A4:A6"/>
    <mergeCell ref="B4:C6"/>
    <mergeCell ref="F3:I3"/>
    <mergeCell ref="F4:I4"/>
    <mergeCell ref="O13:X13"/>
    <mergeCell ref="B22:F22"/>
    <mergeCell ref="B13:C13"/>
    <mergeCell ref="B9:C9"/>
    <mergeCell ref="B10:C10"/>
    <mergeCell ref="B12:C12"/>
    <mergeCell ref="B15:C15"/>
    <mergeCell ref="B16:C16"/>
  </mergeCells>
  <printOptions gridLines="1" horizontalCentered="1"/>
  <pageMargins left="0.42" right="0.27" top="0.62" bottom="0.5" header="0.25" footer="0.25"/>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K60"/>
  <sheetViews>
    <sheetView view="pageBreakPreview" zoomScale="80" zoomScaleSheetLayoutView="80" zoomScalePageLayoutView="0" workbookViewId="0" topLeftCell="A1">
      <selection activeCell="D4" sqref="D4"/>
    </sheetView>
  </sheetViews>
  <sheetFormatPr defaultColWidth="9.140625" defaultRowHeight="12.75"/>
  <cols>
    <col min="1" max="1" width="3.00390625" style="27" customWidth="1"/>
    <col min="2" max="2" width="5.57421875" style="29" customWidth="1"/>
    <col min="3" max="3" width="51.00390625" style="29" bestFit="1" customWidth="1"/>
    <col min="4" max="4" width="9.28125" style="29" bestFit="1" customWidth="1"/>
    <col min="5" max="5" width="18.421875" style="27" bestFit="1" customWidth="1"/>
    <col min="6" max="7" width="9.28125" style="27" bestFit="1" customWidth="1"/>
    <col min="8" max="8" width="8.8515625" style="27" bestFit="1" customWidth="1"/>
    <col min="9" max="9" width="9.00390625" style="27" customWidth="1"/>
    <col min="10" max="16384" width="9.140625" style="27" customWidth="1"/>
  </cols>
  <sheetData>
    <row r="1" spans="1:9" s="36" customFormat="1" ht="15" customHeight="1">
      <c r="A1" s="795" t="str">
        <f>Index!A1</f>
        <v>Name of the Generating Company/Station (Thermal)</v>
      </c>
      <c r="B1" s="795"/>
      <c r="C1" s="795"/>
      <c r="D1" s="795"/>
      <c r="E1" s="795"/>
      <c r="F1" s="795"/>
      <c r="G1" s="795"/>
      <c r="H1" s="795"/>
      <c r="I1" s="795"/>
    </row>
    <row r="2" spans="1:10" s="37" customFormat="1" ht="15" customHeight="1">
      <c r="A2" s="294"/>
      <c r="B2" s="814" t="s">
        <v>243</v>
      </c>
      <c r="C2" s="814"/>
      <c r="D2" s="814"/>
      <c r="E2" s="295"/>
      <c r="F2" s="295"/>
      <c r="G2" s="296"/>
      <c r="H2" s="296"/>
      <c r="I2" s="297" t="s">
        <v>156</v>
      </c>
      <c r="J2" s="66"/>
    </row>
    <row r="3" spans="1:9" s="28" customFormat="1" ht="15" customHeight="1" thickBot="1">
      <c r="A3" s="298"/>
      <c r="B3" s="299"/>
      <c r="C3" s="299"/>
      <c r="D3" s="298"/>
      <c r="E3" s="300"/>
      <c r="F3" s="300"/>
      <c r="G3" s="301"/>
      <c r="H3" s="815" t="s">
        <v>168</v>
      </c>
      <c r="I3" s="815"/>
    </row>
    <row r="4" spans="1:9" ht="15" customHeight="1">
      <c r="A4" s="810"/>
      <c r="B4" s="812" t="s">
        <v>286</v>
      </c>
      <c r="C4" s="812" t="s">
        <v>98</v>
      </c>
      <c r="D4" s="80" t="s">
        <v>206</v>
      </c>
      <c r="E4" s="80" t="s">
        <v>207</v>
      </c>
      <c r="F4" s="760" t="s">
        <v>624</v>
      </c>
      <c r="G4" s="761"/>
      <c r="H4" s="761"/>
      <c r="I4" s="762"/>
    </row>
    <row r="5" spans="1:9" ht="15" customHeight="1">
      <c r="A5" s="811"/>
      <c r="B5" s="813"/>
      <c r="C5" s="813"/>
      <c r="D5" s="84" t="s">
        <v>609</v>
      </c>
      <c r="E5" s="84" t="s">
        <v>611</v>
      </c>
      <c r="F5" s="84" t="s">
        <v>613</v>
      </c>
      <c r="G5" s="84" t="s">
        <v>615</v>
      </c>
      <c r="H5" s="85" t="s">
        <v>617</v>
      </c>
      <c r="I5" s="85" t="s">
        <v>622</v>
      </c>
    </row>
    <row r="6" spans="1:9" ht="15" customHeight="1">
      <c r="A6" s="811"/>
      <c r="B6" s="813"/>
      <c r="C6" s="813"/>
      <c r="D6" s="83" t="s">
        <v>128</v>
      </c>
      <c r="E6" s="115" t="s">
        <v>558</v>
      </c>
      <c r="F6" s="758" t="s">
        <v>185</v>
      </c>
      <c r="G6" s="758"/>
      <c r="H6" s="758"/>
      <c r="I6" s="759"/>
    </row>
    <row r="7" spans="1:9" ht="15" customHeight="1">
      <c r="A7" s="302" t="s">
        <v>100</v>
      </c>
      <c r="B7" s="62"/>
      <c r="C7" s="62" t="s">
        <v>191</v>
      </c>
      <c r="D7" s="303"/>
      <c r="E7" s="303"/>
      <c r="F7" s="174"/>
      <c r="G7" s="174"/>
      <c r="H7" s="174"/>
      <c r="I7" s="175"/>
    </row>
    <row r="8" spans="1:9" ht="15" customHeight="1">
      <c r="A8" s="304"/>
      <c r="B8" s="305">
        <v>1</v>
      </c>
      <c r="C8" s="306" t="s">
        <v>192</v>
      </c>
      <c r="D8" s="307"/>
      <c r="E8" s="307"/>
      <c r="F8" s="178"/>
      <c r="G8" s="174"/>
      <c r="H8" s="174"/>
      <c r="I8" s="175"/>
    </row>
    <row r="9" spans="1:9" ht="15" customHeight="1">
      <c r="A9" s="304"/>
      <c r="B9" s="305">
        <v>2</v>
      </c>
      <c r="C9" s="306" t="s">
        <v>126</v>
      </c>
      <c r="D9" s="307"/>
      <c r="E9" s="307"/>
      <c r="F9" s="178"/>
      <c r="G9" s="174"/>
      <c r="H9" s="174"/>
      <c r="I9" s="175"/>
    </row>
    <row r="10" spans="1:9" ht="15" customHeight="1">
      <c r="A10" s="304"/>
      <c r="B10" s="305">
        <v>3</v>
      </c>
      <c r="C10" s="306" t="s">
        <v>417</v>
      </c>
      <c r="D10" s="307"/>
      <c r="E10" s="307"/>
      <c r="F10" s="178"/>
      <c r="G10" s="174"/>
      <c r="H10" s="174"/>
      <c r="I10" s="175"/>
    </row>
    <row r="11" spans="1:9" ht="15" customHeight="1">
      <c r="A11" s="308"/>
      <c r="B11" s="179">
        <v>4</v>
      </c>
      <c r="C11" s="309" t="s">
        <v>193</v>
      </c>
      <c r="D11" s="307"/>
      <c r="E11" s="307"/>
      <c r="F11" s="178"/>
      <c r="G11" s="174"/>
      <c r="H11" s="174"/>
      <c r="I11" s="175"/>
    </row>
    <row r="12" spans="1:9" ht="15" customHeight="1">
      <c r="A12" s="308"/>
      <c r="B12" s="179">
        <v>5</v>
      </c>
      <c r="C12" s="309" t="s">
        <v>418</v>
      </c>
      <c r="D12" s="307"/>
      <c r="E12" s="307"/>
      <c r="F12" s="178"/>
      <c r="G12" s="174"/>
      <c r="H12" s="174"/>
      <c r="I12" s="175"/>
    </row>
    <row r="13" spans="1:9" ht="15" customHeight="1">
      <c r="A13" s="308"/>
      <c r="B13" s="179">
        <v>6</v>
      </c>
      <c r="C13" s="309" t="s">
        <v>325</v>
      </c>
      <c r="D13" s="307"/>
      <c r="E13" s="307"/>
      <c r="F13" s="178"/>
      <c r="G13" s="174"/>
      <c r="H13" s="174"/>
      <c r="I13" s="175"/>
    </row>
    <row r="14" spans="1:9" ht="15" customHeight="1">
      <c r="A14" s="308"/>
      <c r="B14" s="179">
        <v>7</v>
      </c>
      <c r="C14" s="309" t="s">
        <v>197</v>
      </c>
      <c r="D14" s="307"/>
      <c r="E14" s="307"/>
      <c r="F14" s="178"/>
      <c r="G14" s="174"/>
      <c r="H14" s="174"/>
      <c r="I14" s="175"/>
    </row>
    <row r="15" spans="1:9" ht="15" customHeight="1">
      <c r="A15" s="302"/>
      <c r="B15" s="179">
        <v>8</v>
      </c>
      <c r="C15" s="310" t="s">
        <v>419</v>
      </c>
      <c r="D15" s="307"/>
      <c r="E15" s="307"/>
      <c r="F15" s="178"/>
      <c r="G15" s="174"/>
      <c r="H15" s="174"/>
      <c r="I15" s="175"/>
    </row>
    <row r="16" spans="1:9" ht="15" customHeight="1">
      <c r="A16" s="311"/>
      <c r="B16" s="312"/>
      <c r="C16" s="115" t="s">
        <v>420</v>
      </c>
      <c r="D16" s="313">
        <f aca="true" t="shared" si="0" ref="D16:I16">SUM(D8:D15)</f>
        <v>0</v>
      </c>
      <c r="E16" s="313">
        <f t="shared" si="0"/>
        <v>0</v>
      </c>
      <c r="F16" s="313">
        <f t="shared" si="0"/>
        <v>0</v>
      </c>
      <c r="G16" s="313">
        <f t="shared" si="0"/>
        <v>0</v>
      </c>
      <c r="H16" s="313">
        <f t="shared" si="0"/>
        <v>0</v>
      </c>
      <c r="I16" s="314">
        <f t="shared" si="0"/>
        <v>0</v>
      </c>
    </row>
    <row r="17" spans="1:9" ht="15" customHeight="1">
      <c r="A17" s="315" t="s">
        <v>101</v>
      </c>
      <c r="B17" s="306"/>
      <c r="C17" s="101" t="s">
        <v>421</v>
      </c>
      <c r="D17" s="174"/>
      <c r="E17" s="174"/>
      <c r="F17" s="174"/>
      <c r="G17" s="174"/>
      <c r="H17" s="174"/>
      <c r="I17" s="175"/>
    </row>
    <row r="18" spans="1:9" ht="15" customHeight="1">
      <c r="A18" s="308"/>
      <c r="B18" s="305">
        <v>9</v>
      </c>
      <c r="C18" s="309" t="s">
        <v>194</v>
      </c>
      <c r="D18" s="307"/>
      <c r="E18" s="307"/>
      <c r="F18" s="178"/>
      <c r="G18" s="174"/>
      <c r="H18" s="174"/>
      <c r="I18" s="175"/>
    </row>
    <row r="19" spans="1:9" ht="15" customHeight="1">
      <c r="A19" s="308"/>
      <c r="B19" s="305">
        <v>10</v>
      </c>
      <c r="C19" s="309" t="s">
        <v>195</v>
      </c>
      <c r="D19" s="307"/>
      <c r="E19" s="307"/>
      <c r="F19" s="178"/>
      <c r="G19" s="174"/>
      <c r="H19" s="174"/>
      <c r="I19" s="175"/>
    </row>
    <row r="20" spans="1:9" ht="15" customHeight="1">
      <c r="A20" s="308"/>
      <c r="B20" s="305">
        <v>11</v>
      </c>
      <c r="C20" s="309" t="s">
        <v>196</v>
      </c>
      <c r="D20" s="307"/>
      <c r="E20" s="307"/>
      <c r="F20" s="178"/>
      <c r="G20" s="174"/>
      <c r="H20" s="174"/>
      <c r="I20" s="175"/>
    </row>
    <row r="21" spans="1:9" ht="15" customHeight="1">
      <c r="A21" s="308"/>
      <c r="B21" s="305">
        <v>12</v>
      </c>
      <c r="C21" s="309" t="s">
        <v>53</v>
      </c>
      <c r="D21" s="307"/>
      <c r="E21" s="307"/>
      <c r="F21" s="178"/>
      <c r="G21" s="174"/>
      <c r="H21" s="174"/>
      <c r="I21" s="175"/>
    </row>
    <row r="22" spans="1:9" ht="15" customHeight="1">
      <c r="A22" s="308"/>
      <c r="B22" s="305">
        <v>13</v>
      </c>
      <c r="C22" s="309" t="s">
        <v>541</v>
      </c>
      <c r="D22" s="307"/>
      <c r="E22" s="307"/>
      <c r="F22" s="178"/>
      <c r="G22" s="174"/>
      <c r="H22" s="174"/>
      <c r="I22" s="175"/>
    </row>
    <row r="23" spans="1:9" ht="15" customHeight="1">
      <c r="A23" s="308"/>
      <c r="B23" s="305">
        <v>14</v>
      </c>
      <c r="C23" s="309" t="s">
        <v>198</v>
      </c>
      <c r="D23" s="307"/>
      <c r="E23" s="307"/>
      <c r="F23" s="178"/>
      <c r="G23" s="174"/>
      <c r="H23" s="174"/>
      <c r="I23" s="175"/>
    </row>
    <row r="24" spans="1:9" ht="15" customHeight="1">
      <c r="A24" s="308"/>
      <c r="B24" s="305">
        <v>15</v>
      </c>
      <c r="C24" s="309" t="s">
        <v>183</v>
      </c>
      <c r="D24" s="307"/>
      <c r="E24" s="307"/>
      <c r="F24" s="178"/>
      <c r="G24" s="174"/>
      <c r="H24" s="174"/>
      <c r="I24" s="175"/>
    </row>
    <row r="25" spans="1:9" ht="15" customHeight="1">
      <c r="A25" s="308"/>
      <c r="B25" s="305">
        <v>16</v>
      </c>
      <c r="C25" s="310" t="s">
        <v>199</v>
      </c>
      <c r="D25" s="307"/>
      <c r="E25" s="307"/>
      <c r="F25" s="178"/>
      <c r="G25" s="174"/>
      <c r="H25" s="174"/>
      <c r="I25" s="175"/>
    </row>
    <row r="26" spans="1:9" ht="15" customHeight="1">
      <c r="A26" s="316"/>
      <c r="B26" s="312"/>
      <c r="C26" s="317" t="s">
        <v>422</v>
      </c>
      <c r="D26" s="313">
        <f aca="true" t="shared" si="1" ref="D26:I26">SUM(D18:D25)</f>
        <v>0</v>
      </c>
      <c r="E26" s="313">
        <f t="shared" si="1"/>
        <v>0</v>
      </c>
      <c r="F26" s="313">
        <f t="shared" si="1"/>
        <v>0</v>
      </c>
      <c r="G26" s="313">
        <f t="shared" si="1"/>
        <v>0</v>
      </c>
      <c r="H26" s="313">
        <f t="shared" si="1"/>
        <v>0</v>
      </c>
      <c r="I26" s="314">
        <f t="shared" si="1"/>
        <v>0</v>
      </c>
    </row>
    <row r="27" spans="1:9" ht="15" customHeight="1">
      <c r="A27" s="659" t="s">
        <v>103</v>
      </c>
      <c r="B27" s="660"/>
      <c r="C27" s="660" t="s">
        <v>200</v>
      </c>
      <c r="D27" s="661"/>
      <c r="E27" s="661"/>
      <c r="F27" s="661"/>
      <c r="G27" s="661"/>
      <c r="H27" s="661"/>
      <c r="I27" s="662"/>
    </row>
    <row r="28" spans="1:9" ht="15" customHeight="1">
      <c r="A28" s="319" t="s">
        <v>29</v>
      </c>
      <c r="B28" s="170"/>
      <c r="C28" s="170" t="s">
        <v>542</v>
      </c>
      <c r="D28" s="203">
        <f aca="true" t="shared" si="2" ref="D28:I28">SUM(D29:D31)</f>
        <v>0</v>
      </c>
      <c r="E28" s="203">
        <f t="shared" si="2"/>
        <v>0</v>
      </c>
      <c r="F28" s="203">
        <f t="shared" si="2"/>
        <v>0</v>
      </c>
      <c r="G28" s="203">
        <f t="shared" si="2"/>
        <v>0</v>
      </c>
      <c r="H28" s="203">
        <f t="shared" si="2"/>
        <v>0</v>
      </c>
      <c r="I28" s="203">
        <f t="shared" si="2"/>
        <v>0</v>
      </c>
    </row>
    <row r="29" spans="1:9" s="41" customFormat="1" ht="15" customHeight="1">
      <c r="A29" s="320"/>
      <c r="B29" s="310">
        <v>1</v>
      </c>
      <c r="C29" s="310" t="s">
        <v>543</v>
      </c>
      <c r="D29" s="307"/>
      <c r="E29" s="307"/>
      <c r="F29" s="178"/>
      <c r="G29" s="174"/>
      <c r="H29" s="174"/>
      <c r="I29" s="175"/>
    </row>
    <row r="30" spans="1:9" ht="15" customHeight="1">
      <c r="A30" s="320"/>
      <c r="B30" s="310">
        <v>2</v>
      </c>
      <c r="C30" s="310" t="s">
        <v>544</v>
      </c>
      <c r="D30" s="307"/>
      <c r="E30" s="321"/>
      <c r="F30" s="178"/>
      <c r="G30" s="174"/>
      <c r="H30" s="174"/>
      <c r="I30" s="175"/>
    </row>
    <row r="31" spans="1:9" ht="15" customHeight="1">
      <c r="A31" s="320"/>
      <c r="B31" s="310">
        <v>3</v>
      </c>
      <c r="C31" s="310" t="s">
        <v>201</v>
      </c>
      <c r="D31" s="307"/>
      <c r="E31" s="307"/>
      <c r="F31" s="178"/>
      <c r="G31" s="174"/>
      <c r="H31" s="174"/>
      <c r="I31" s="175"/>
    </row>
    <row r="32" spans="1:11" ht="15" customHeight="1">
      <c r="A32" s="318" t="s">
        <v>29</v>
      </c>
      <c r="B32" s="317"/>
      <c r="C32" s="317" t="s">
        <v>99</v>
      </c>
      <c r="D32" s="322">
        <f aca="true" t="shared" si="3" ref="D32:I32">SUM(D16,D26,D27,D28)</f>
        <v>0</v>
      </c>
      <c r="E32" s="322">
        <f t="shared" si="3"/>
        <v>0</v>
      </c>
      <c r="F32" s="322">
        <f t="shared" si="3"/>
        <v>0</v>
      </c>
      <c r="G32" s="322">
        <f t="shared" si="3"/>
        <v>0</v>
      </c>
      <c r="H32" s="322">
        <f t="shared" si="3"/>
        <v>0</v>
      </c>
      <c r="I32" s="322">
        <f t="shared" si="3"/>
        <v>0</v>
      </c>
      <c r="K32" s="38"/>
    </row>
    <row r="33" spans="1:11" ht="15" customHeight="1">
      <c r="A33" s="302" t="s">
        <v>203</v>
      </c>
      <c r="B33" s="310"/>
      <c r="C33" s="310" t="s">
        <v>423</v>
      </c>
      <c r="D33" s="307"/>
      <c r="E33" s="307"/>
      <c r="F33" s="178"/>
      <c r="G33" s="174"/>
      <c r="H33" s="174"/>
      <c r="I33" s="175"/>
      <c r="K33" s="38"/>
    </row>
    <row r="34" spans="1:9" s="42" customFormat="1" ht="15" customHeight="1">
      <c r="A34" s="318" t="s">
        <v>204</v>
      </c>
      <c r="B34" s="317"/>
      <c r="C34" s="317" t="s">
        <v>424</v>
      </c>
      <c r="D34" s="322">
        <f aca="true" t="shared" si="4" ref="D34:I34">D32-D33</f>
        <v>0</v>
      </c>
      <c r="E34" s="322">
        <f t="shared" si="4"/>
        <v>0</v>
      </c>
      <c r="F34" s="322">
        <f t="shared" si="4"/>
        <v>0</v>
      </c>
      <c r="G34" s="322">
        <f t="shared" si="4"/>
        <v>0</v>
      </c>
      <c r="H34" s="322">
        <f t="shared" si="4"/>
        <v>0</v>
      </c>
      <c r="I34" s="323">
        <f t="shared" si="4"/>
        <v>0</v>
      </c>
    </row>
    <row r="35" spans="1:11" ht="15" customHeight="1" thickBot="1">
      <c r="A35" s="72"/>
      <c r="B35" s="73"/>
      <c r="C35" s="73"/>
      <c r="D35" s="324"/>
      <c r="E35" s="324"/>
      <c r="F35" s="324"/>
      <c r="G35" s="324"/>
      <c r="H35" s="324"/>
      <c r="I35" s="325"/>
      <c r="K35" s="38"/>
    </row>
    <row r="36" ht="15" customHeight="1"/>
    <row r="37" ht="15" customHeight="1"/>
    <row r="38" ht="15" customHeight="1"/>
    <row r="39" ht="15" customHeight="1"/>
    <row r="40" ht="15" customHeight="1"/>
    <row r="41" ht="15" customHeight="1"/>
    <row r="42" ht="15" customHeight="1"/>
    <row r="43" ht="15" customHeight="1"/>
    <row r="44" ht="15" customHeight="1"/>
    <row r="50" spans="4:9" ht="12.75">
      <c r="D50" s="59"/>
      <c r="E50" s="30"/>
      <c r="F50" s="30"/>
      <c r="G50" s="30"/>
      <c r="H50" s="30"/>
      <c r="I50" s="30"/>
    </row>
    <row r="51" spans="4:9" ht="12.75">
      <c r="D51" s="59"/>
      <c r="E51" s="30"/>
      <c r="F51" s="30"/>
      <c r="G51" s="30"/>
      <c r="H51" s="30"/>
      <c r="I51" s="30"/>
    </row>
    <row r="52" spans="4:9" ht="12.75" customHeight="1">
      <c r="D52" s="59"/>
      <c r="E52" s="30"/>
      <c r="F52" s="30"/>
      <c r="G52" s="30"/>
      <c r="H52" s="30"/>
      <c r="I52" s="30"/>
    </row>
    <row r="53" spans="4:9" ht="12.75" customHeight="1">
      <c r="D53" s="59"/>
      <c r="E53" s="30"/>
      <c r="F53" s="30"/>
      <c r="G53" s="30"/>
      <c r="H53" s="30"/>
      <c r="I53" s="30"/>
    </row>
    <row r="54" spans="4:9" ht="12.75" customHeight="1">
      <c r="D54" s="59"/>
      <c r="E54" s="30"/>
      <c r="F54" s="30"/>
      <c r="G54" s="30"/>
      <c r="H54" s="30"/>
      <c r="I54" s="30"/>
    </row>
    <row r="55" spans="4:9" ht="12.75">
      <c r="D55" s="59"/>
      <c r="E55" s="30"/>
      <c r="F55" s="30"/>
      <c r="G55" s="30"/>
      <c r="H55" s="30"/>
      <c r="I55" s="30"/>
    </row>
    <row r="56" spans="4:9" ht="12.75">
      <c r="D56" s="59"/>
      <c r="E56" s="30"/>
      <c r="F56" s="30"/>
      <c r="G56" s="30"/>
      <c r="H56" s="30"/>
      <c r="I56" s="30"/>
    </row>
    <row r="57" spans="4:9" ht="12.75" customHeight="1">
      <c r="D57" s="59"/>
      <c r="E57" s="30"/>
      <c r="F57" s="30"/>
      <c r="G57" s="30"/>
      <c r="H57" s="30"/>
      <c r="I57" s="30"/>
    </row>
    <row r="58" spans="4:9" ht="12.75">
      <c r="D58" s="59"/>
      <c r="E58" s="31"/>
      <c r="F58" s="31"/>
      <c r="G58" s="31"/>
      <c r="H58" s="31"/>
      <c r="I58" s="31"/>
    </row>
    <row r="59" spans="4:9" ht="12.75">
      <c r="D59" s="59"/>
      <c r="E59" s="30"/>
      <c r="F59" s="30"/>
      <c r="G59" s="30"/>
      <c r="H59" s="30"/>
      <c r="I59" s="30"/>
    </row>
    <row r="60" spans="4:9" ht="12.75">
      <c r="D60" s="59"/>
      <c r="E60" s="31"/>
      <c r="F60" s="31"/>
      <c r="G60" s="31"/>
      <c r="H60" s="31"/>
      <c r="I60" s="31"/>
    </row>
  </sheetData>
  <sheetProtection/>
  <mergeCells count="8">
    <mergeCell ref="A4:A6"/>
    <mergeCell ref="B4:B6"/>
    <mergeCell ref="A1:I1"/>
    <mergeCell ref="C4:C6"/>
    <mergeCell ref="F6:I6"/>
    <mergeCell ref="F4:I4"/>
    <mergeCell ref="B2:D2"/>
    <mergeCell ref="H3:I3"/>
  </mergeCells>
  <printOptions gridLines="1" horizontalCentered="1"/>
  <pageMargins left="0.42" right="0.27" top="0.62" bottom="0.5" header="0.25" footer="0.25"/>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1:N11"/>
  <sheetViews>
    <sheetView view="pageBreakPreview" zoomScale="90" zoomScaleNormal="80" zoomScaleSheetLayoutView="90" zoomScalePageLayoutView="0" workbookViewId="0" topLeftCell="A1">
      <selection activeCell="D17" sqref="D17"/>
    </sheetView>
  </sheetViews>
  <sheetFormatPr defaultColWidth="9.140625" defaultRowHeight="12.75"/>
  <cols>
    <col min="1" max="1" width="5.00390625" style="669" customWidth="1"/>
    <col min="2" max="2" width="17.8515625" style="669" bestFit="1" customWidth="1"/>
    <col min="3" max="3" width="16.28125" style="669" bestFit="1" customWidth="1"/>
    <col min="4" max="4" width="19.00390625" style="669" customWidth="1"/>
    <col min="5" max="5" width="16.28125" style="669" bestFit="1" customWidth="1"/>
    <col min="6" max="6" width="19.140625" style="669" bestFit="1" customWidth="1"/>
    <col min="7" max="7" width="16.28125" style="669" bestFit="1" customWidth="1"/>
    <col min="8" max="8" width="21.57421875" style="669" bestFit="1" customWidth="1"/>
    <col min="9" max="9" width="16.28125" style="669" bestFit="1" customWidth="1"/>
    <col min="10" max="10" width="19.140625" style="669" bestFit="1" customWidth="1"/>
    <col min="11" max="11" width="16.28125" style="669" bestFit="1" customWidth="1"/>
    <col min="12" max="12" width="19.140625" style="669" bestFit="1" customWidth="1"/>
    <col min="13" max="13" width="16.28125" style="669" bestFit="1" customWidth="1"/>
    <col min="14" max="14" width="19.140625" style="669" bestFit="1" customWidth="1"/>
    <col min="15" max="16384" width="9.140625" style="669" customWidth="1"/>
  </cols>
  <sheetData>
    <row r="1" spans="1:14" ht="12.75">
      <c r="A1" s="795" t="str">
        <f>Index!A1</f>
        <v>Name of the Generating Company/Station (Thermal)</v>
      </c>
      <c r="B1" s="795"/>
      <c r="C1" s="795"/>
      <c r="D1" s="795"/>
      <c r="E1" s="795"/>
      <c r="F1" s="795"/>
      <c r="G1" s="795"/>
      <c r="H1" s="795"/>
      <c r="I1" s="795"/>
      <c r="J1" s="795"/>
      <c r="K1" s="795"/>
      <c r="L1" s="795"/>
      <c r="M1" s="795"/>
      <c r="N1" s="795"/>
    </row>
    <row r="2" spans="1:14" ht="12.75">
      <c r="A2" s="294"/>
      <c r="B2" s="814" t="s">
        <v>545</v>
      </c>
      <c r="C2" s="814"/>
      <c r="D2" s="814"/>
      <c r="E2" s="295"/>
      <c r="F2" s="295"/>
      <c r="G2" s="296"/>
      <c r="H2" s="296"/>
      <c r="I2" s="296"/>
      <c r="J2" s="296"/>
      <c r="K2" s="296"/>
      <c r="L2" s="296"/>
      <c r="M2" s="296"/>
      <c r="N2" s="297" t="s">
        <v>559</v>
      </c>
    </row>
    <row r="3" spans="1:14" ht="13.5" thickBot="1">
      <c r="A3" s="671"/>
      <c r="B3" s="671"/>
      <c r="C3" s="671"/>
      <c r="D3" s="671"/>
      <c r="E3" s="671"/>
      <c r="F3" s="671"/>
      <c r="G3" s="671"/>
      <c r="H3" s="671"/>
      <c r="I3" s="671"/>
      <c r="J3" s="671"/>
      <c r="K3" s="671"/>
      <c r="L3" s="671"/>
      <c r="M3" s="671"/>
      <c r="N3" s="671"/>
    </row>
    <row r="4" spans="1:14" ht="12.75">
      <c r="A4" s="768" t="s">
        <v>546</v>
      </c>
      <c r="B4" s="727" t="s">
        <v>98</v>
      </c>
      <c r="C4" s="727" t="s">
        <v>206</v>
      </c>
      <c r="D4" s="727"/>
      <c r="E4" s="727" t="s">
        <v>207</v>
      </c>
      <c r="F4" s="727"/>
      <c r="G4" s="760" t="s">
        <v>624</v>
      </c>
      <c r="H4" s="761"/>
      <c r="I4" s="761"/>
      <c r="J4" s="761"/>
      <c r="K4" s="761"/>
      <c r="L4" s="761"/>
      <c r="M4" s="761"/>
      <c r="N4" s="761"/>
    </row>
    <row r="5" spans="1:14" ht="12.75">
      <c r="A5" s="769"/>
      <c r="B5" s="758"/>
      <c r="C5" s="816" t="s">
        <v>625</v>
      </c>
      <c r="D5" s="817"/>
      <c r="E5" s="816" t="s">
        <v>626</v>
      </c>
      <c r="F5" s="817"/>
      <c r="G5" s="816" t="s">
        <v>627</v>
      </c>
      <c r="H5" s="817"/>
      <c r="I5" s="816" t="s">
        <v>628</v>
      </c>
      <c r="J5" s="817"/>
      <c r="K5" s="816" t="s">
        <v>629</v>
      </c>
      <c r="L5" s="817"/>
      <c r="M5" s="816" t="s">
        <v>630</v>
      </c>
      <c r="N5" s="817"/>
    </row>
    <row r="6" spans="1:14" ht="38.25">
      <c r="A6" s="769"/>
      <c r="B6" s="758"/>
      <c r="C6" s="663" t="s">
        <v>547</v>
      </c>
      <c r="D6" s="663" t="s">
        <v>548</v>
      </c>
      <c r="E6" s="663" t="s">
        <v>547</v>
      </c>
      <c r="F6" s="663" t="s">
        <v>548</v>
      </c>
      <c r="G6" s="663" t="s">
        <v>547</v>
      </c>
      <c r="H6" s="663" t="s">
        <v>548</v>
      </c>
      <c r="I6" s="663" t="s">
        <v>547</v>
      </c>
      <c r="J6" s="663" t="s">
        <v>548</v>
      </c>
      <c r="K6" s="663" t="s">
        <v>547</v>
      </c>
      <c r="L6" s="663" t="s">
        <v>548</v>
      </c>
      <c r="M6" s="663" t="s">
        <v>547</v>
      </c>
      <c r="N6" s="664" t="s">
        <v>548</v>
      </c>
    </row>
    <row r="7" spans="1:14" ht="12.75">
      <c r="A7" s="672">
        <v>1</v>
      </c>
      <c r="B7" s="665" t="s">
        <v>549</v>
      </c>
      <c r="C7" s="673"/>
      <c r="D7" s="673"/>
      <c r="E7" s="673"/>
      <c r="F7" s="673"/>
      <c r="G7" s="673"/>
      <c r="H7" s="673"/>
      <c r="I7" s="673"/>
      <c r="J7" s="673"/>
      <c r="K7" s="673"/>
      <c r="L7" s="673"/>
      <c r="M7" s="673"/>
      <c r="N7" s="628"/>
    </row>
    <row r="8" spans="1:14" ht="12.75">
      <c r="A8" s="672">
        <v>2</v>
      </c>
      <c r="B8" s="665" t="s">
        <v>550</v>
      </c>
      <c r="C8" s="673"/>
      <c r="D8" s="673"/>
      <c r="E8" s="673"/>
      <c r="F8" s="673"/>
      <c r="G8" s="673"/>
      <c r="H8" s="673"/>
      <c r="I8" s="673"/>
      <c r="J8" s="673"/>
      <c r="K8" s="673"/>
      <c r="L8" s="673"/>
      <c r="M8" s="673"/>
      <c r="N8" s="628"/>
    </row>
    <row r="9" spans="1:14" ht="12.75">
      <c r="A9" s="672">
        <v>3</v>
      </c>
      <c r="B9" s="665" t="s">
        <v>551</v>
      </c>
      <c r="C9" s="673"/>
      <c r="D9" s="673"/>
      <c r="E9" s="673"/>
      <c r="F9" s="673"/>
      <c r="G9" s="673"/>
      <c r="H9" s="673"/>
      <c r="I9" s="673"/>
      <c r="J9" s="673"/>
      <c r="K9" s="673"/>
      <c r="L9" s="673"/>
      <c r="M9" s="673"/>
      <c r="N9" s="628"/>
    </row>
    <row r="10" spans="1:14" ht="12.75">
      <c r="A10" s="672">
        <v>4</v>
      </c>
      <c r="B10" s="665" t="s">
        <v>552</v>
      </c>
      <c r="C10" s="673"/>
      <c r="D10" s="673"/>
      <c r="E10" s="673"/>
      <c r="F10" s="673"/>
      <c r="G10" s="673"/>
      <c r="H10" s="673"/>
      <c r="I10" s="673"/>
      <c r="J10" s="673"/>
      <c r="K10" s="673"/>
      <c r="L10" s="673"/>
      <c r="M10" s="673"/>
      <c r="N10" s="628"/>
    </row>
    <row r="11" spans="1:14" ht="13.5" thickBot="1">
      <c r="A11" s="674"/>
      <c r="B11" s="675" t="s">
        <v>81</v>
      </c>
      <c r="C11" s="676"/>
      <c r="D11" s="676"/>
      <c r="E11" s="676"/>
      <c r="F11" s="676"/>
      <c r="G11" s="676"/>
      <c r="H11" s="676"/>
      <c r="I11" s="676"/>
      <c r="J11" s="676"/>
      <c r="K11" s="676"/>
      <c r="L11" s="676"/>
      <c r="M11" s="676"/>
      <c r="N11" s="632"/>
    </row>
  </sheetData>
  <sheetProtection/>
  <mergeCells count="13">
    <mergeCell ref="M5:N5"/>
    <mergeCell ref="B2:D2"/>
    <mergeCell ref="G4:N4"/>
    <mergeCell ref="A4:A6"/>
    <mergeCell ref="B4:B6"/>
    <mergeCell ref="C4:D4"/>
    <mergeCell ref="A1:N1"/>
    <mergeCell ref="E4:F4"/>
    <mergeCell ref="C5:D5"/>
    <mergeCell ref="E5:F5"/>
    <mergeCell ref="G5:H5"/>
    <mergeCell ref="I5:J5"/>
    <mergeCell ref="K5:L5"/>
  </mergeCells>
  <printOptions gridLines="1" horizontalCentered="1"/>
  <pageMargins left="0.42" right="0.27" top="0.62" bottom="0.5" header="0.25" footer="0.25"/>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J81"/>
  <sheetViews>
    <sheetView view="pageBreakPreview" zoomScale="80" zoomScaleSheetLayoutView="80" zoomScalePageLayoutView="0" workbookViewId="0" topLeftCell="A1">
      <selection activeCell="J5" sqref="J5"/>
    </sheetView>
  </sheetViews>
  <sheetFormatPr defaultColWidth="9.140625" defaultRowHeight="12.75"/>
  <cols>
    <col min="1" max="1" width="3.00390625" style="562" customWidth="1"/>
    <col min="2" max="2" width="3.00390625" style="563" customWidth="1"/>
    <col min="3" max="3" width="29.7109375" style="563" customWidth="1"/>
    <col min="4" max="4" width="25.8515625" style="563" bestFit="1" customWidth="1"/>
    <col min="5" max="5" width="11.421875" style="562" customWidth="1"/>
    <col min="6" max="6" width="18.421875" style="562" bestFit="1" customWidth="1"/>
    <col min="7" max="10" width="11.421875" style="562" customWidth="1"/>
    <col min="11" max="16384" width="9.140625" style="562" customWidth="1"/>
  </cols>
  <sheetData>
    <row r="1" spans="1:10" ht="12.75">
      <c r="A1" s="795" t="str">
        <f>Index!A1</f>
        <v>Name of the Generating Company/Station (Thermal)</v>
      </c>
      <c r="B1" s="795"/>
      <c r="C1" s="795"/>
      <c r="D1" s="795"/>
      <c r="E1" s="795"/>
      <c r="F1" s="795"/>
      <c r="G1" s="795"/>
      <c r="H1" s="795"/>
      <c r="I1" s="795"/>
      <c r="J1" s="795"/>
    </row>
    <row r="2" spans="1:8" s="527" customFormat="1" ht="15" customHeight="1">
      <c r="A2" s="524"/>
      <c r="B2" s="525"/>
      <c r="C2" s="829" t="s">
        <v>142</v>
      </c>
      <c r="D2" s="829"/>
      <c r="E2" s="526"/>
      <c r="H2" s="677" t="s">
        <v>143</v>
      </c>
    </row>
    <row r="3" spans="1:9" s="65" customFormat="1" ht="15" customHeight="1" thickBot="1">
      <c r="A3" s="528"/>
      <c r="B3" s="529"/>
      <c r="C3" s="529"/>
      <c r="D3" s="529"/>
      <c r="E3" s="528"/>
      <c r="F3" s="530"/>
      <c r="H3" s="670" t="s">
        <v>168</v>
      </c>
      <c r="I3" s="60"/>
    </row>
    <row r="4" spans="1:10" s="561" customFormat="1" ht="30" customHeight="1">
      <c r="A4" s="823" t="s">
        <v>286</v>
      </c>
      <c r="B4" s="824"/>
      <c r="C4" s="824" t="s">
        <v>98</v>
      </c>
      <c r="D4" s="824"/>
      <c r="E4" s="80" t="s">
        <v>206</v>
      </c>
      <c r="F4" s="80" t="s">
        <v>207</v>
      </c>
      <c r="G4" s="760" t="s">
        <v>624</v>
      </c>
      <c r="H4" s="761"/>
      <c r="I4" s="761"/>
      <c r="J4" s="762"/>
    </row>
    <row r="5" spans="1:10" s="561" customFormat="1" ht="15" customHeight="1">
      <c r="A5" s="825"/>
      <c r="B5" s="826"/>
      <c r="C5" s="826"/>
      <c r="D5" s="826"/>
      <c r="E5" s="84" t="s">
        <v>609</v>
      </c>
      <c r="F5" s="84" t="s">
        <v>611</v>
      </c>
      <c r="G5" s="84" t="s">
        <v>613</v>
      </c>
      <c r="H5" s="84" t="s">
        <v>615</v>
      </c>
      <c r="I5" s="85" t="s">
        <v>617</v>
      </c>
      <c r="J5" s="85" t="s">
        <v>622</v>
      </c>
    </row>
    <row r="6" spans="1:10" ht="15" customHeight="1" thickBot="1">
      <c r="A6" s="827"/>
      <c r="B6" s="828"/>
      <c r="C6" s="828"/>
      <c r="D6" s="828"/>
      <c r="E6" s="83" t="s">
        <v>128</v>
      </c>
      <c r="F6" s="115" t="s">
        <v>558</v>
      </c>
      <c r="G6" s="758" t="s">
        <v>185</v>
      </c>
      <c r="H6" s="758"/>
      <c r="I6" s="758"/>
      <c r="J6" s="759"/>
    </row>
    <row r="7" spans="1:10" ht="15" customHeight="1">
      <c r="A7" s="830"/>
      <c r="B7" s="350">
        <v>1</v>
      </c>
      <c r="C7" s="833" t="s">
        <v>425</v>
      </c>
      <c r="D7" s="834"/>
      <c r="E7" s="326"/>
      <c r="F7" s="326"/>
      <c r="G7" s="326"/>
      <c r="H7" s="326"/>
      <c r="I7" s="327"/>
      <c r="J7" s="328"/>
    </row>
    <row r="8" spans="1:10" ht="15" customHeight="1">
      <c r="A8" s="831"/>
      <c r="B8" s="334">
        <v>2</v>
      </c>
      <c r="C8" s="818" t="s">
        <v>54</v>
      </c>
      <c r="D8" s="818"/>
      <c r="E8" s="330"/>
      <c r="F8" s="330"/>
      <c r="G8" s="331"/>
      <c r="H8" s="330"/>
      <c r="I8" s="332"/>
      <c r="J8" s="333"/>
    </row>
    <row r="9" spans="1:10" ht="15" customHeight="1">
      <c r="A9" s="831"/>
      <c r="B9" s="334">
        <v>3</v>
      </c>
      <c r="C9" s="818" t="s">
        <v>227</v>
      </c>
      <c r="D9" s="818"/>
      <c r="E9" s="330"/>
      <c r="F9" s="330"/>
      <c r="G9" s="331"/>
      <c r="H9" s="330"/>
      <c r="I9" s="332"/>
      <c r="J9" s="333"/>
    </row>
    <row r="10" spans="1:10" ht="15" customHeight="1">
      <c r="A10" s="831"/>
      <c r="B10" s="334">
        <v>4</v>
      </c>
      <c r="C10" s="818" t="s">
        <v>146</v>
      </c>
      <c r="D10" s="818"/>
      <c r="E10" s="330"/>
      <c r="F10" s="330"/>
      <c r="G10" s="331"/>
      <c r="H10" s="330"/>
      <c r="I10" s="332"/>
      <c r="J10" s="333"/>
    </row>
    <row r="11" spans="1:10" ht="15" customHeight="1">
      <c r="A11" s="831"/>
      <c r="B11" s="334">
        <v>5</v>
      </c>
      <c r="C11" s="818" t="s">
        <v>228</v>
      </c>
      <c r="D11" s="818"/>
      <c r="E11" s="330"/>
      <c r="F11" s="330"/>
      <c r="G11" s="331"/>
      <c r="H11" s="330"/>
      <c r="I11" s="332"/>
      <c r="J11" s="333"/>
    </row>
    <row r="12" spans="1:10" ht="15" customHeight="1">
      <c r="A12" s="831"/>
      <c r="B12" s="334">
        <v>6</v>
      </c>
      <c r="C12" s="818" t="s">
        <v>229</v>
      </c>
      <c r="D12" s="818"/>
      <c r="E12" s="330"/>
      <c r="F12" s="330"/>
      <c r="G12" s="331"/>
      <c r="H12" s="330"/>
      <c r="I12" s="332"/>
      <c r="J12" s="333"/>
    </row>
    <row r="13" spans="1:10" ht="15" customHeight="1">
      <c r="A13" s="831"/>
      <c r="B13" s="334">
        <v>7</v>
      </c>
      <c r="C13" s="818" t="s">
        <v>230</v>
      </c>
      <c r="D13" s="818"/>
      <c r="E13" s="330"/>
      <c r="F13" s="330"/>
      <c r="G13" s="331"/>
      <c r="H13" s="330"/>
      <c r="I13" s="332"/>
      <c r="J13" s="333"/>
    </row>
    <row r="14" spans="1:10" ht="15" customHeight="1">
      <c r="A14" s="831"/>
      <c r="B14" s="334">
        <v>8</v>
      </c>
      <c r="C14" s="818" t="s">
        <v>231</v>
      </c>
      <c r="D14" s="818"/>
      <c r="E14" s="330"/>
      <c r="F14" s="330"/>
      <c r="G14" s="330"/>
      <c r="H14" s="330"/>
      <c r="I14" s="332"/>
      <c r="J14" s="333"/>
    </row>
    <row r="15" spans="1:10" ht="15" customHeight="1">
      <c r="A15" s="831"/>
      <c r="B15" s="334">
        <v>9</v>
      </c>
      <c r="C15" s="818" t="s">
        <v>145</v>
      </c>
      <c r="D15" s="818"/>
      <c r="E15" s="330"/>
      <c r="F15" s="330"/>
      <c r="G15" s="330"/>
      <c r="H15" s="330"/>
      <c r="I15" s="332"/>
      <c r="J15" s="333"/>
    </row>
    <row r="16" spans="1:10" ht="15" customHeight="1">
      <c r="A16" s="831"/>
      <c r="B16" s="334">
        <v>10</v>
      </c>
      <c r="C16" s="821" t="s">
        <v>426</v>
      </c>
      <c r="D16" s="822"/>
      <c r="E16" s="330"/>
      <c r="F16" s="330"/>
      <c r="G16" s="331"/>
      <c r="H16" s="330"/>
      <c r="I16" s="332"/>
      <c r="J16" s="333"/>
    </row>
    <row r="17" spans="1:10" ht="30" customHeight="1">
      <c r="A17" s="831"/>
      <c r="B17" s="832">
        <v>11</v>
      </c>
      <c r="C17" s="818" t="s">
        <v>232</v>
      </c>
      <c r="D17" s="329" t="s">
        <v>233</v>
      </c>
      <c r="E17" s="330"/>
      <c r="F17" s="330"/>
      <c r="G17" s="331"/>
      <c r="H17" s="330"/>
      <c r="I17" s="332"/>
      <c r="J17" s="333"/>
    </row>
    <row r="18" spans="1:10" ht="15" customHeight="1">
      <c r="A18" s="831"/>
      <c r="B18" s="832"/>
      <c r="C18" s="818"/>
      <c r="D18" s="329" t="s">
        <v>234</v>
      </c>
      <c r="E18" s="330"/>
      <c r="F18" s="330"/>
      <c r="G18" s="331"/>
      <c r="H18" s="330"/>
      <c r="I18" s="332"/>
      <c r="J18" s="333"/>
    </row>
    <row r="19" spans="1:10" ht="15" customHeight="1">
      <c r="A19" s="831"/>
      <c r="B19" s="334">
        <v>12</v>
      </c>
      <c r="C19" s="818" t="s">
        <v>235</v>
      </c>
      <c r="D19" s="818"/>
      <c r="E19" s="330"/>
      <c r="F19" s="330"/>
      <c r="G19" s="331"/>
      <c r="H19" s="330"/>
      <c r="I19" s="332"/>
      <c r="J19" s="333"/>
    </row>
    <row r="20" spans="1:10" ht="15" customHeight="1">
      <c r="A20" s="831"/>
      <c r="B20" s="335"/>
      <c r="C20" s="819" t="s">
        <v>266</v>
      </c>
      <c r="D20" s="819"/>
      <c r="E20" s="337">
        <f aca="true" t="shared" si="0" ref="E20:J20">SUM(E7:E19)</f>
        <v>0</v>
      </c>
      <c r="F20" s="337">
        <f t="shared" si="0"/>
        <v>0</v>
      </c>
      <c r="G20" s="337">
        <f t="shared" si="0"/>
        <v>0</v>
      </c>
      <c r="H20" s="337">
        <f t="shared" si="0"/>
        <v>0</v>
      </c>
      <c r="I20" s="337">
        <f t="shared" si="0"/>
        <v>0</v>
      </c>
      <c r="J20" s="338">
        <f t="shared" si="0"/>
        <v>0</v>
      </c>
    </row>
    <row r="21" spans="1:10" ht="15" customHeight="1">
      <c r="A21" s="835" t="s">
        <v>129</v>
      </c>
      <c r="B21" s="329">
        <v>1</v>
      </c>
      <c r="C21" s="818" t="s">
        <v>236</v>
      </c>
      <c r="D21" s="818"/>
      <c r="E21" s="330"/>
      <c r="F21" s="330"/>
      <c r="G21" s="330"/>
      <c r="H21" s="330"/>
      <c r="I21" s="332"/>
      <c r="J21" s="333"/>
    </row>
    <row r="22" spans="1:10" ht="15" customHeight="1">
      <c r="A22" s="835"/>
      <c r="B22" s="329">
        <v>2</v>
      </c>
      <c r="C22" s="818" t="s">
        <v>268</v>
      </c>
      <c r="D22" s="818"/>
      <c r="E22" s="330"/>
      <c r="F22" s="330"/>
      <c r="G22" s="331"/>
      <c r="H22" s="330"/>
      <c r="I22" s="332"/>
      <c r="J22" s="333"/>
    </row>
    <row r="23" spans="1:10" ht="30" customHeight="1">
      <c r="A23" s="835"/>
      <c r="B23" s="329">
        <v>3</v>
      </c>
      <c r="C23" s="818" t="s">
        <v>269</v>
      </c>
      <c r="D23" s="818"/>
      <c r="E23" s="330"/>
      <c r="F23" s="331"/>
      <c r="G23" s="330"/>
      <c r="H23" s="330"/>
      <c r="I23" s="332"/>
      <c r="J23" s="333"/>
    </row>
    <row r="24" spans="1:10" ht="15" customHeight="1">
      <c r="A24" s="835"/>
      <c r="B24" s="329">
        <v>4</v>
      </c>
      <c r="C24" s="818" t="s">
        <v>148</v>
      </c>
      <c r="D24" s="818"/>
      <c r="E24" s="330"/>
      <c r="F24" s="331"/>
      <c r="G24" s="330"/>
      <c r="H24" s="330"/>
      <c r="I24" s="332"/>
      <c r="J24" s="333"/>
    </row>
    <row r="25" spans="1:10" ht="15" customHeight="1">
      <c r="A25" s="835"/>
      <c r="B25" s="329">
        <v>5</v>
      </c>
      <c r="C25" s="818" t="s">
        <v>270</v>
      </c>
      <c r="D25" s="818"/>
      <c r="E25" s="330"/>
      <c r="F25" s="331"/>
      <c r="G25" s="330"/>
      <c r="H25" s="330"/>
      <c r="I25" s="332"/>
      <c r="J25" s="333"/>
    </row>
    <row r="26" spans="1:10" ht="15" customHeight="1">
      <c r="A26" s="835"/>
      <c r="B26" s="329">
        <v>6</v>
      </c>
      <c r="C26" s="818" t="s">
        <v>271</v>
      </c>
      <c r="D26" s="818"/>
      <c r="E26" s="330"/>
      <c r="F26" s="330"/>
      <c r="G26" s="331"/>
      <c r="H26" s="330"/>
      <c r="I26" s="332"/>
      <c r="J26" s="333"/>
    </row>
    <row r="27" spans="1:10" ht="15" customHeight="1">
      <c r="A27" s="835"/>
      <c r="B27" s="329">
        <v>7</v>
      </c>
      <c r="C27" s="818" t="s">
        <v>272</v>
      </c>
      <c r="D27" s="818"/>
      <c r="E27" s="330"/>
      <c r="F27" s="330"/>
      <c r="G27" s="330"/>
      <c r="H27" s="330"/>
      <c r="I27" s="332"/>
      <c r="J27" s="333"/>
    </row>
    <row r="28" spans="1:10" ht="15" customHeight="1">
      <c r="A28" s="835"/>
      <c r="B28" s="329">
        <v>8</v>
      </c>
      <c r="C28" s="818" t="s">
        <v>273</v>
      </c>
      <c r="D28" s="818"/>
      <c r="E28" s="330"/>
      <c r="F28" s="330"/>
      <c r="G28" s="330"/>
      <c r="H28" s="330"/>
      <c r="I28" s="332"/>
      <c r="J28" s="333"/>
    </row>
    <row r="29" spans="1:10" ht="15" customHeight="1">
      <c r="A29" s="835"/>
      <c r="B29" s="336"/>
      <c r="C29" s="819" t="s">
        <v>130</v>
      </c>
      <c r="D29" s="819"/>
      <c r="E29" s="337">
        <f aca="true" t="shared" si="1" ref="E29:J29">SUM(E21:E28)</f>
        <v>0</v>
      </c>
      <c r="F29" s="337">
        <f t="shared" si="1"/>
        <v>0</v>
      </c>
      <c r="G29" s="337">
        <f t="shared" si="1"/>
        <v>0</v>
      </c>
      <c r="H29" s="337">
        <f t="shared" si="1"/>
        <v>0</v>
      </c>
      <c r="I29" s="338">
        <f t="shared" si="1"/>
        <v>0</v>
      </c>
      <c r="J29" s="338">
        <f t="shared" si="1"/>
        <v>0</v>
      </c>
    </row>
    <row r="30" spans="1:10" ht="15" customHeight="1">
      <c r="A30" s="836" t="s">
        <v>131</v>
      </c>
      <c r="B30" s="837"/>
      <c r="C30" s="840" t="s">
        <v>274</v>
      </c>
      <c r="D30" s="840"/>
      <c r="E30" s="339"/>
      <c r="F30" s="339"/>
      <c r="G30" s="340"/>
      <c r="H30" s="339"/>
      <c r="I30" s="341"/>
      <c r="J30" s="342"/>
    </row>
    <row r="31" spans="1:10" ht="15" customHeight="1">
      <c r="A31" s="838" t="s">
        <v>132</v>
      </c>
      <c r="B31" s="839"/>
      <c r="C31" s="819" t="s">
        <v>147</v>
      </c>
      <c r="D31" s="819"/>
      <c r="E31" s="337"/>
      <c r="F31" s="337"/>
      <c r="G31" s="343"/>
      <c r="H31" s="337"/>
      <c r="I31" s="344"/>
      <c r="J31" s="338"/>
    </row>
    <row r="32" spans="1:10" ht="15" customHeight="1">
      <c r="A32" s="843" t="s">
        <v>133</v>
      </c>
      <c r="B32" s="329">
        <v>1</v>
      </c>
      <c r="C32" s="818" t="s">
        <v>275</v>
      </c>
      <c r="D32" s="818"/>
      <c r="E32" s="330"/>
      <c r="F32" s="330"/>
      <c r="G32" s="331"/>
      <c r="H32" s="330"/>
      <c r="I32" s="332"/>
      <c r="J32" s="333"/>
    </row>
    <row r="33" spans="1:10" ht="15" customHeight="1">
      <c r="A33" s="843"/>
      <c r="B33" s="329">
        <v>2</v>
      </c>
      <c r="C33" s="818" t="s">
        <v>276</v>
      </c>
      <c r="D33" s="818"/>
      <c r="E33" s="330"/>
      <c r="F33" s="330"/>
      <c r="G33" s="331"/>
      <c r="H33" s="330"/>
      <c r="I33" s="332"/>
      <c r="J33" s="333"/>
    </row>
    <row r="34" spans="1:10" ht="15" customHeight="1">
      <c r="A34" s="843"/>
      <c r="B34" s="329">
        <v>3</v>
      </c>
      <c r="C34" s="818" t="s">
        <v>277</v>
      </c>
      <c r="D34" s="818"/>
      <c r="E34" s="330"/>
      <c r="F34" s="330"/>
      <c r="G34" s="331"/>
      <c r="H34" s="330"/>
      <c r="I34" s="332"/>
      <c r="J34" s="333"/>
    </row>
    <row r="35" spans="1:10" ht="15" customHeight="1">
      <c r="A35" s="843"/>
      <c r="B35" s="329">
        <v>4</v>
      </c>
      <c r="C35" s="818" t="s">
        <v>278</v>
      </c>
      <c r="D35" s="818"/>
      <c r="E35" s="330"/>
      <c r="F35" s="330"/>
      <c r="G35" s="331"/>
      <c r="H35" s="330"/>
      <c r="I35" s="332"/>
      <c r="J35" s="333"/>
    </row>
    <row r="36" spans="1:10" ht="15" customHeight="1">
      <c r="A36" s="843"/>
      <c r="B36" s="329">
        <v>5</v>
      </c>
      <c r="C36" s="818" t="s">
        <v>279</v>
      </c>
      <c r="D36" s="818"/>
      <c r="E36" s="330"/>
      <c r="F36" s="330"/>
      <c r="G36" s="331"/>
      <c r="H36" s="330"/>
      <c r="I36" s="332"/>
      <c r="J36" s="333"/>
    </row>
    <row r="37" spans="1:10" ht="15" customHeight="1">
      <c r="A37" s="843"/>
      <c r="B37" s="329">
        <v>6</v>
      </c>
      <c r="C37" s="818" t="s">
        <v>280</v>
      </c>
      <c r="D37" s="818"/>
      <c r="E37" s="330"/>
      <c r="F37" s="330"/>
      <c r="G37" s="331"/>
      <c r="H37" s="330"/>
      <c r="I37" s="332"/>
      <c r="J37" s="333"/>
    </row>
    <row r="38" spans="1:10" ht="15" customHeight="1">
      <c r="A38" s="843"/>
      <c r="B38" s="329">
        <v>7</v>
      </c>
      <c r="C38" s="818" t="s">
        <v>281</v>
      </c>
      <c r="D38" s="818"/>
      <c r="E38" s="330"/>
      <c r="F38" s="330"/>
      <c r="G38" s="331"/>
      <c r="H38" s="330"/>
      <c r="I38" s="332"/>
      <c r="J38" s="333"/>
    </row>
    <row r="39" spans="1:10" ht="15" customHeight="1">
      <c r="A39" s="843"/>
      <c r="B39" s="329">
        <v>8</v>
      </c>
      <c r="C39" s="818" t="s">
        <v>282</v>
      </c>
      <c r="D39" s="818"/>
      <c r="E39" s="330"/>
      <c r="F39" s="330"/>
      <c r="G39" s="330"/>
      <c r="H39" s="330"/>
      <c r="I39" s="332"/>
      <c r="J39" s="333"/>
    </row>
    <row r="40" spans="1:10" ht="15" customHeight="1">
      <c r="A40" s="843"/>
      <c r="B40" s="329">
        <v>9</v>
      </c>
      <c r="C40" s="818" t="s">
        <v>283</v>
      </c>
      <c r="D40" s="818"/>
      <c r="E40" s="330"/>
      <c r="F40" s="330"/>
      <c r="G40" s="331"/>
      <c r="H40" s="330"/>
      <c r="I40" s="332"/>
      <c r="J40" s="333"/>
    </row>
    <row r="41" spans="1:10" ht="15" customHeight="1">
      <c r="A41" s="843"/>
      <c r="B41" s="336"/>
      <c r="C41" s="819" t="s">
        <v>134</v>
      </c>
      <c r="D41" s="819"/>
      <c r="E41" s="337">
        <f aca="true" t="shared" si="2" ref="E41:J41">SUM(E32:E40)</f>
        <v>0</v>
      </c>
      <c r="F41" s="337">
        <f t="shared" si="2"/>
        <v>0</v>
      </c>
      <c r="G41" s="337">
        <f t="shared" si="2"/>
        <v>0</v>
      </c>
      <c r="H41" s="337">
        <f t="shared" si="2"/>
        <v>0</v>
      </c>
      <c r="I41" s="337">
        <f t="shared" si="2"/>
        <v>0</v>
      </c>
      <c r="J41" s="338">
        <f t="shared" si="2"/>
        <v>0</v>
      </c>
    </row>
    <row r="42" spans="1:10" ht="15" customHeight="1">
      <c r="A42" s="836" t="s">
        <v>135</v>
      </c>
      <c r="B42" s="837"/>
      <c r="C42" s="840" t="s">
        <v>284</v>
      </c>
      <c r="D42" s="840"/>
      <c r="E42" s="345"/>
      <c r="F42" s="345"/>
      <c r="G42" s="345"/>
      <c r="H42" s="339"/>
      <c r="I42" s="341"/>
      <c r="J42" s="342"/>
    </row>
    <row r="43" spans="1:10" ht="15" customHeight="1">
      <c r="A43" s="838" t="s">
        <v>136</v>
      </c>
      <c r="B43" s="839"/>
      <c r="C43" s="336" t="s">
        <v>137</v>
      </c>
      <c r="D43" s="336" t="s">
        <v>285</v>
      </c>
      <c r="E43" s="337">
        <f aca="true" t="shared" si="3" ref="E43:J43">+E42+E41+E29+E30+E31+E20</f>
        <v>0</v>
      </c>
      <c r="F43" s="337">
        <f t="shared" si="3"/>
        <v>0</v>
      </c>
      <c r="G43" s="337">
        <f t="shared" si="3"/>
        <v>0</v>
      </c>
      <c r="H43" s="337">
        <f t="shared" si="3"/>
        <v>0</v>
      </c>
      <c r="I43" s="337">
        <f t="shared" si="3"/>
        <v>0</v>
      </c>
      <c r="J43" s="338">
        <f t="shared" si="3"/>
        <v>0</v>
      </c>
    </row>
    <row r="44" spans="1:10" ht="15" customHeight="1">
      <c r="A44" s="838"/>
      <c r="B44" s="839"/>
      <c r="C44" s="819" t="s">
        <v>138</v>
      </c>
      <c r="D44" s="346" t="s">
        <v>177</v>
      </c>
      <c r="E44" s="330"/>
      <c r="F44" s="330"/>
      <c r="G44" s="331"/>
      <c r="H44" s="330"/>
      <c r="I44" s="332"/>
      <c r="J44" s="333"/>
    </row>
    <row r="45" spans="1:10" ht="15" customHeight="1" thickBot="1">
      <c r="A45" s="844"/>
      <c r="B45" s="845"/>
      <c r="C45" s="820"/>
      <c r="D45" s="347" t="s">
        <v>139</v>
      </c>
      <c r="E45" s="348">
        <f aca="true" t="shared" si="4" ref="E45:J45">+E43-E44</f>
        <v>0</v>
      </c>
      <c r="F45" s="348">
        <f t="shared" si="4"/>
        <v>0</v>
      </c>
      <c r="G45" s="348">
        <f t="shared" si="4"/>
        <v>0</v>
      </c>
      <c r="H45" s="348">
        <f t="shared" si="4"/>
        <v>0</v>
      </c>
      <c r="I45" s="348">
        <f t="shared" si="4"/>
        <v>0</v>
      </c>
      <c r="J45" s="349">
        <f t="shared" si="4"/>
        <v>0</v>
      </c>
    </row>
    <row r="46" spans="1:3" ht="12.75">
      <c r="A46" s="842"/>
      <c r="B46" s="842"/>
      <c r="C46" s="842"/>
    </row>
    <row r="47" spans="1:10" ht="12.75" customHeight="1">
      <c r="A47" s="792"/>
      <c r="B47" s="792"/>
      <c r="C47" s="792"/>
      <c r="D47" s="792"/>
      <c r="E47" s="792"/>
      <c r="F47" s="792"/>
      <c r="G47" s="792"/>
      <c r="H47" s="792"/>
      <c r="I47" s="792"/>
      <c r="J47" s="792"/>
    </row>
    <row r="48" spans="2:10" ht="37.5" customHeight="1">
      <c r="B48" s="792"/>
      <c r="C48" s="792"/>
      <c r="D48" s="792"/>
      <c r="E48" s="792"/>
      <c r="F48" s="792"/>
      <c r="G48" s="792"/>
      <c r="H48" s="792"/>
      <c r="I48" s="792"/>
      <c r="J48" s="792"/>
    </row>
    <row r="49" spans="2:7" ht="12.75">
      <c r="B49" s="793"/>
      <c r="C49" s="793"/>
      <c r="D49" s="793"/>
      <c r="E49" s="793"/>
      <c r="F49" s="793"/>
      <c r="G49" s="793"/>
    </row>
    <row r="50" spans="2:10" ht="24.75" customHeight="1">
      <c r="B50" s="792"/>
      <c r="C50" s="792"/>
      <c r="D50" s="792"/>
      <c r="E50" s="792"/>
      <c r="F50" s="792"/>
      <c r="G50" s="792"/>
      <c r="H50" s="792"/>
      <c r="I50" s="792"/>
      <c r="J50" s="792"/>
    </row>
    <row r="51" spans="2:7" ht="12.75">
      <c r="B51" s="792"/>
      <c r="C51" s="793"/>
      <c r="D51" s="793"/>
      <c r="E51" s="793"/>
      <c r="F51" s="793"/>
      <c r="G51" s="793"/>
    </row>
    <row r="52" spans="2:7" ht="12.75">
      <c r="B52" s="564"/>
      <c r="C52" s="564"/>
      <c r="D52" s="564"/>
      <c r="E52" s="565"/>
      <c r="F52" s="565"/>
      <c r="G52" s="565"/>
    </row>
    <row r="53" spans="2:7" ht="12.75">
      <c r="B53" s="564"/>
      <c r="C53" s="564"/>
      <c r="D53" s="564"/>
      <c r="E53" s="565"/>
      <c r="F53" s="565"/>
      <c r="G53" s="565"/>
    </row>
    <row r="54" spans="2:7" ht="12.75">
      <c r="B54" s="564"/>
      <c r="C54" s="564"/>
      <c r="D54" s="564"/>
      <c r="E54" s="565"/>
      <c r="F54" s="565"/>
      <c r="G54" s="565"/>
    </row>
    <row r="65" spans="3:6" ht="12.75">
      <c r="C65" s="841"/>
      <c r="D65" s="841"/>
      <c r="E65" s="566"/>
      <c r="F65" s="566"/>
    </row>
    <row r="66" spans="3:6" ht="12.75">
      <c r="C66" s="841"/>
      <c r="D66" s="841"/>
      <c r="E66" s="566"/>
      <c r="F66" s="566"/>
    </row>
    <row r="67" spans="3:6" ht="12.75">
      <c r="C67" s="841"/>
      <c r="D67" s="841"/>
      <c r="E67" s="566"/>
      <c r="F67" s="566"/>
    </row>
    <row r="68" spans="3:6" ht="12.75">
      <c r="C68" s="841"/>
      <c r="D68" s="841"/>
      <c r="E68" s="566"/>
      <c r="F68" s="566"/>
    </row>
    <row r="69" spans="3:6" ht="12.75">
      <c r="C69" s="841"/>
      <c r="D69" s="841"/>
      <c r="E69" s="566"/>
      <c r="F69" s="566"/>
    </row>
    <row r="70" spans="3:6" ht="12.75">
      <c r="C70" s="841"/>
      <c r="D70" s="841"/>
      <c r="E70" s="566"/>
      <c r="F70" s="566"/>
    </row>
    <row r="71" spans="3:6" ht="12.75">
      <c r="C71" s="841"/>
      <c r="D71" s="841"/>
      <c r="E71" s="566"/>
      <c r="F71" s="566"/>
    </row>
    <row r="72" spans="3:6" ht="12.75">
      <c r="C72" s="841"/>
      <c r="D72" s="841"/>
      <c r="E72" s="566"/>
      <c r="F72" s="566"/>
    </row>
    <row r="73" spans="3:6" ht="12.75">
      <c r="C73" s="841"/>
      <c r="D73" s="841"/>
      <c r="E73" s="566"/>
      <c r="F73" s="566"/>
    </row>
    <row r="74" spans="3:6" ht="12.75">
      <c r="C74" s="841"/>
      <c r="D74" s="841"/>
      <c r="E74" s="566"/>
      <c r="F74" s="566"/>
    </row>
    <row r="75" spans="3:6" ht="12.75">
      <c r="C75" s="841"/>
      <c r="D75" s="841"/>
      <c r="E75" s="566"/>
      <c r="F75" s="566"/>
    </row>
    <row r="76" spans="3:6" ht="12.75">
      <c r="C76" s="841"/>
      <c r="D76" s="841"/>
      <c r="E76" s="566"/>
      <c r="F76" s="566"/>
    </row>
    <row r="77" spans="3:6" ht="12.75">
      <c r="C77" s="841"/>
      <c r="D77" s="841"/>
      <c r="E77" s="566"/>
      <c r="F77" s="566"/>
    </row>
    <row r="78" spans="3:6" ht="12.75">
      <c r="C78" s="841"/>
      <c r="D78" s="841"/>
      <c r="E78" s="566"/>
      <c r="F78" s="566"/>
    </row>
    <row r="79" spans="3:6" ht="12.75">
      <c r="C79" s="841"/>
      <c r="D79" s="841"/>
      <c r="E79" s="566"/>
      <c r="F79" s="566"/>
    </row>
    <row r="80" spans="3:6" ht="12.75">
      <c r="C80" s="841"/>
      <c r="D80" s="841"/>
      <c r="E80" s="566"/>
      <c r="F80" s="566"/>
    </row>
    <row r="81" spans="3:6" ht="12.75">
      <c r="C81" s="841"/>
      <c r="D81" s="841"/>
      <c r="E81" s="566"/>
      <c r="F81" s="566"/>
    </row>
  </sheetData>
  <sheetProtection/>
  <mergeCells count="73">
    <mergeCell ref="C76:D76"/>
    <mergeCell ref="C69:D69"/>
    <mergeCell ref="C74:D74"/>
    <mergeCell ref="C75:D75"/>
    <mergeCell ref="G6:J6"/>
    <mergeCell ref="C81:D81"/>
    <mergeCell ref="C77:D77"/>
    <mergeCell ref="C78:D78"/>
    <mergeCell ref="C79:D79"/>
    <mergeCell ref="C80:D80"/>
    <mergeCell ref="C67:D67"/>
    <mergeCell ref="C68:D68"/>
    <mergeCell ref="C70:D70"/>
    <mergeCell ref="C71:D71"/>
    <mergeCell ref="C72:D72"/>
    <mergeCell ref="C73:D73"/>
    <mergeCell ref="A32:A41"/>
    <mergeCell ref="B51:G51"/>
    <mergeCell ref="A43:B45"/>
    <mergeCell ref="A42:B42"/>
    <mergeCell ref="C38:D38"/>
    <mergeCell ref="C42:D42"/>
    <mergeCell ref="C65:D65"/>
    <mergeCell ref="C66:D66"/>
    <mergeCell ref="A46:C46"/>
    <mergeCell ref="A47:J47"/>
    <mergeCell ref="B48:J48"/>
    <mergeCell ref="C7:D7"/>
    <mergeCell ref="A21:A29"/>
    <mergeCell ref="C36:D36"/>
    <mergeCell ref="C37:D37"/>
    <mergeCell ref="C41:D41"/>
    <mergeCell ref="C40:D40"/>
    <mergeCell ref="A30:B30"/>
    <mergeCell ref="A31:B31"/>
    <mergeCell ref="C30:D30"/>
    <mergeCell ref="A7:A20"/>
    <mergeCell ref="B17:B18"/>
    <mergeCell ref="C13:D13"/>
    <mergeCell ref="C14:D14"/>
    <mergeCell ref="A4:B6"/>
    <mergeCell ref="C4:D6"/>
    <mergeCell ref="A1:J1"/>
    <mergeCell ref="C2:D2"/>
    <mergeCell ref="G4:J4"/>
    <mergeCell ref="C8:D8"/>
    <mergeCell ref="C15:D15"/>
    <mergeCell ref="C24:D24"/>
    <mergeCell ref="C19:D19"/>
    <mergeCell ref="C16:D16"/>
    <mergeCell ref="C20:D20"/>
    <mergeCell ref="C12:D12"/>
    <mergeCell ref="C9:D9"/>
    <mergeCell ref="C44:C45"/>
    <mergeCell ref="C10:D10"/>
    <mergeCell ref="C21:D21"/>
    <mergeCell ref="C25:D25"/>
    <mergeCell ref="C26:D26"/>
    <mergeCell ref="C27:D27"/>
    <mergeCell ref="C28:D28"/>
    <mergeCell ref="C17:C18"/>
    <mergeCell ref="C11:D11"/>
    <mergeCell ref="C32:D32"/>
    <mergeCell ref="C39:D39"/>
    <mergeCell ref="C33:D33"/>
    <mergeCell ref="B50:J50"/>
    <mergeCell ref="C22:D22"/>
    <mergeCell ref="B49:G49"/>
    <mergeCell ref="C29:D29"/>
    <mergeCell ref="C31:D31"/>
    <mergeCell ref="C23:D23"/>
    <mergeCell ref="C34:D34"/>
    <mergeCell ref="C35:D35"/>
  </mergeCells>
  <printOptions gridLines="1" horizontalCentered="1"/>
  <pageMargins left="0.42" right="0.27" top="0.16" bottom="0.21" header="0.25" footer="0.25"/>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BE62"/>
  <sheetViews>
    <sheetView view="pageBreakPreview" zoomScale="60" zoomScaleNormal="80" zoomScalePageLayoutView="0" workbookViewId="0" topLeftCell="D5">
      <selection activeCell="D5" sqref="D5:L5"/>
    </sheetView>
  </sheetViews>
  <sheetFormatPr defaultColWidth="9.140625" defaultRowHeight="12.75"/>
  <cols>
    <col min="1" max="1" width="4.421875" style="357" customWidth="1"/>
    <col min="2" max="2" width="39.57421875" style="357" customWidth="1"/>
    <col min="3" max="3" width="13.8515625" style="153" customWidth="1"/>
    <col min="4" max="4" width="14.00390625" style="357" customWidth="1"/>
    <col min="5" max="8" width="11.7109375" style="357" customWidth="1"/>
    <col min="9" max="9" width="11.00390625" style="357" customWidth="1"/>
    <col min="10" max="10" width="11.7109375" style="357" customWidth="1"/>
    <col min="11" max="11" width="10.57421875" style="357" customWidth="1"/>
    <col min="12" max="12" width="11.140625" style="357" customWidth="1"/>
    <col min="13" max="13" width="11.00390625" style="357" customWidth="1"/>
    <col min="14" max="14" width="11.7109375" style="357" customWidth="1"/>
    <col min="15" max="15" width="10.57421875" style="357" customWidth="1"/>
    <col min="16" max="16" width="11.7109375" style="357" customWidth="1"/>
    <col min="17" max="17" width="9.7109375" style="357" customWidth="1"/>
    <col min="18" max="18" width="11.00390625" style="357" customWidth="1"/>
    <col min="19" max="19" width="11.7109375" style="357" customWidth="1"/>
    <col min="20" max="20" width="10.57421875" style="357" customWidth="1"/>
    <col min="21" max="21" width="9.7109375" style="357" customWidth="1"/>
    <col min="22" max="22" width="11.00390625" style="357" customWidth="1"/>
    <col min="23" max="23" width="11.7109375" style="357" customWidth="1"/>
    <col min="24" max="24" width="9.28125" style="357" bestFit="1" customWidth="1"/>
    <col min="25" max="25" width="11.7109375" style="357" customWidth="1"/>
    <col min="26" max="26" width="9.7109375" style="357" customWidth="1"/>
    <col min="27" max="27" width="10.28125" style="357" customWidth="1"/>
    <col min="28" max="29" width="9.28125" style="357" bestFit="1" customWidth="1"/>
    <col min="30" max="30" width="10.00390625" style="357" customWidth="1"/>
    <col min="31" max="31" width="11.421875" style="357" customWidth="1"/>
    <col min="32" max="32" width="10.28125" style="357" bestFit="1" customWidth="1"/>
    <col min="33" max="33" width="9.140625" style="357" customWidth="1"/>
    <col min="34" max="34" width="11.7109375" style="357" customWidth="1"/>
    <col min="35" max="35" width="10.7109375" style="357" customWidth="1"/>
    <col min="36" max="36" width="10.28125" style="357" customWidth="1"/>
    <col min="37" max="37" width="9.8515625" style="357" customWidth="1"/>
    <col min="38" max="38" width="9.140625" style="357" customWidth="1"/>
    <col min="39" max="40" width="11.00390625" style="357" customWidth="1"/>
    <col min="41" max="41" width="11.7109375" style="357" customWidth="1"/>
    <col min="42" max="42" width="9.28125" style="357" bestFit="1" customWidth="1"/>
    <col min="43" max="43" width="11.7109375" style="357" customWidth="1"/>
    <col min="44" max="44" width="9.7109375" style="357" customWidth="1"/>
    <col min="45" max="45" width="10.28125" style="357" customWidth="1"/>
    <col min="46" max="47" width="9.28125" style="357" bestFit="1" customWidth="1"/>
    <col min="48" max="48" width="10.00390625" style="357" customWidth="1"/>
    <col min="49" max="49" width="11.00390625" style="357" customWidth="1"/>
    <col min="50" max="50" width="11.7109375" style="357" customWidth="1"/>
    <col min="51" max="51" width="9.28125" style="357" bestFit="1" customWidth="1"/>
    <col min="52" max="52" width="11.7109375" style="357" customWidth="1"/>
    <col min="53" max="53" width="9.7109375" style="357" customWidth="1"/>
    <col min="54" max="54" width="10.28125" style="357" customWidth="1"/>
    <col min="55" max="56" width="9.28125" style="357" bestFit="1" customWidth="1"/>
    <col min="57" max="57" width="10.00390625" style="357" customWidth="1"/>
    <col min="58" max="16384" width="9.140625" style="357" customWidth="1"/>
  </cols>
  <sheetData>
    <row r="1" spans="1:57" s="570" customFormat="1" ht="12.75">
      <c r="A1" s="751" t="str">
        <f>Index!A1</f>
        <v>Name of the Generating Company/Station (Thermal)</v>
      </c>
      <c r="B1" s="751"/>
      <c r="C1" s="751"/>
      <c r="D1" s="751"/>
      <c r="E1" s="751"/>
      <c r="F1" s="751"/>
      <c r="G1" s="751"/>
      <c r="H1" s="751"/>
      <c r="I1" s="751"/>
      <c r="J1" s="751"/>
      <c r="K1" s="751"/>
      <c r="L1" s="751"/>
      <c r="M1" s="751" t="str">
        <f>Index!A1</f>
        <v>Name of the Generating Company/Station (Thermal)</v>
      </c>
      <c r="N1" s="751"/>
      <c r="O1" s="751"/>
      <c r="P1" s="751"/>
      <c r="Q1" s="751"/>
      <c r="R1" s="751"/>
      <c r="S1" s="751"/>
      <c r="T1" s="751"/>
      <c r="U1" s="751"/>
      <c r="V1" s="751" t="str">
        <f>Index!A1</f>
        <v>Name of the Generating Company/Station (Thermal)</v>
      </c>
      <c r="W1" s="751"/>
      <c r="X1" s="751"/>
      <c r="Y1" s="751"/>
      <c r="Z1" s="751"/>
      <c r="AA1" s="751"/>
      <c r="AB1" s="751"/>
      <c r="AC1" s="751"/>
      <c r="AD1" s="751"/>
      <c r="AE1" s="751" t="str">
        <f>Index!A1</f>
        <v>Name of the Generating Company/Station (Thermal)</v>
      </c>
      <c r="AF1" s="751"/>
      <c r="AG1" s="751"/>
      <c r="AH1" s="751"/>
      <c r="AI1" s="751"/>
      <c r="AJ1" s="751"/>
      <c r="AK1" s="751"/>
      <c r="AL1" s="751"/>
      <c r="AM1" s="751"/>
      <c r="AN1" s="751" t="str">
        <f>Index!A1</f>
        <v>Name of the Generating Company/Station (Thermal)</v>
      </c>
      <c r="AO1" s="751"/>
      <c r="AP1" s="751"/>
      <c r="AQ1" s="751"/>
      <c r="AR1" s="751"/>
      <c r="AS1" s="751"/>
      <c r="AT1" s="751"/>
      <c r="AU1" s="751"/>
      <c r="AV1" s="751"/>
      <c r="AW1" s="751" t="str">
        <f>Index!A1</f>
        <v>Name of the Generating Company/Station (Thermal)</v>
      </c>
      <c r="AX1" s="751"/>
      <c r="AY1" s="751"/>
      <c r="AZ1" s="751"/>
      <c r="BA1" s="751"/>
      <c r="BB1" s="751"/>
      <c r="BC1" s="751"/>
      <c r="BD1" s="751"/>
      <c r="BE1" s="751"/>
    </row>
    <row r="2" spans="3:57" s="356" customFormat="1" ht="12.75">
      <c r="C2" s="707" t="s">
        <v>64</v>
      </c>
      <c r="D2" s="707"/>
      <c r="E2" s="707"/>
      <c r="F2" s="707"/>
      <c r="G2" s="707"/>
      <c r="H2" s="707"/>
      <c r="I2" s="707"/>
      <c r="J2" s="707"/>
      <c r="K2" s="707" t="s">
        <v>393</v>
      </c>
      <c r="L2" s="707"/>
      <c r="M2" s="767" t="s">
        <v>64</v>
      </c>
      <c r="N2" s="767"/>
      <c r="O2" s="767"/>
      <c r="P2" s="767"/>
      <c r="Q2" s="767"/>
      <c r="R2" s="767"/>
      <c r="S2" s="767"/>
      <c r="T2" s="767"/>
      <c r="U2" s="767"/>
      <c r="V2" s="767" t="s">
        <v>64</v>
      </c>
      <c r="W2" s="767"/>
      <c r="X2" s="767"/>
      <c r="Y2" s="767"/>
      <c r="Z2" s="767"/>
      <c r="AA2" s="767"/>
      <c r="AB2" s="767"/>
      <c r="AC2" s="767"/>
      <c r="AD2" s="767"/>
      <c r="AE2" s="767" t="s">
        <v>64</v>
      </c>
      <c r="AF2" s="767"/>
      <c r="AG2" s="767"/>
      <c r="AH2" s="767"/>
      <c r="AI2" s="767"/>
      <c r="AJ2" s="767"/>
      <c r="AK2" s="767"/>
      <c r="AL2" s="767"/>
      <c r="AM2" s="767"/>
      <c r="AN2" s="767" t="s">
        <v>64</v>
      </c>
      <c r="AO2" s="767"/>
      <c r="AP2" s="767"/>
      <c r="AQ2" s="767"/>
      <c r="AR2" s="767"/>
      <c r="AS2" s="767"/>
      <c r="AT2" s="767"/>
      <c r="AU2" s="767"/>
      <c r="AV2" s="767"/>
      <c r="AW2" s="767" t="s">
        <v>64</v>
      </c>
      <c r="AX2" s="767"/>
      <c r="AY2" s="767"/>
      <c r="AZ2" s="767"/>
      <c r="BA2" s="767"/>
      <c r="BB2" s="767"/>
      <c r="BC2" s="767"/>
      <c r="BD2" s="767"/>
      <c r="BE2" s="767"/>
    </row>
    <row r="3" spans="12:56" ht="13.5" thickBot="1">
      <c r="L3" s="357" t="s">
        <v>168</v>
      </c>
      <c r="U3" s="357" t="s">
        <v>168</v>
      </c>
      <c r="AD3" s="357" t="s">
        <v>168</v>
      </c>
      <c r="AM3" s="357" t="s">
        <v>168</v>
      </c>
      <c r="AV3" s="357" t="s">
        <v>168</v>
      </c>
      <c r="BD3" s="357" t="s">
        <v>168</v>
      </c>
    </row>
    <row r="4" spans="1:57" ht="13.5" customHeight="1">
      <c r="A4" s="860" t="s">
        <v>512</v>
      </c>
      <c r="B4" s="855" t="s">
        <v>98</v>
      </c>
      <c r="C4" s="855" t="s">
        <v>330</v>
      </c>
      <c r="D4" s="858" t="s">
        <v>214</v>
      </c>
      <c r="E4" s="858"/>
      <c r="F4" s="858"/>
      <c r="G4" s="858"/>
      <c r="H4" s="858"/>
      <c r="I4" s="858"/>
      <c r="J4" s="858"/>
      <c r="K4" s="858"/>
      <c r="L4" s="858"/>
      <c r="M4" s="862" t="s">
        <v>215</v>
      </c>
      <c r="N4" s="862"/>
      <c r="O4" s="862"/>
      <c r="P4" s="862"/>
      <c r="Q4" s="862"/>
      <c r="R4" s="862"/>
      <c r="S4" s="862"/>
      <c r="T4" s="862"/>
      <c r="U4" s="862"/>
      <c r="V4" s="727" t="s">
        <v>624</v>
      </c>
      <c r="W4" s="727"/>
      <c r="X4" s="727"/>
      <c r="Y4" s="727"/>
      <c r="Z4" s="727"/>
      <c r="AA4" s="727"/>
      <c r="AB4" s="727"/>
      <c r="AC4" s="727"/>
      <c r="AD4" s="727"/>
      <c r="AE4" s="858" t="s">
        <v>624</v>
      </c>
      <c r="AF4" s="858"/>
      <c r="AG4" s="858"/>
      <c r="AH4" s="858"/>
      <c r="AI4" s="858"/>
      <c r="AJ4" s="858"/>
      <c r="AK4" s="858"/>
      <c r="AL4" s="858"/>
      <c r="AM4" s="858"/>
      <c r="AN4" s="847" t="s">
        <v>624</v>
      </c>
      <c r="AO4" s="848"/>
      <c r="AP4" s="848"/>
      <c r="AQ4" s="848"/>
      <c r="AR4" s="848"/>
      <c r="AS4" s="848"/>
      <c r="AT4" s="848"/>
      <c r="AU4" s="848"/>
      <c r="AV4" s="849"/>
      <c r="AW4" s="727" t="s">
        <v>624</v>
      </c>
      <c r="AX4" s="727"/>
      <c r="AY4" s="727"/>
      <c r="AZ4" s="727"/>
      <c r="BA4" s="727"/>
      <c r="BB4" s="727"/>
      <c r="BC4" s="727"/>
      <c r="BD4" s="727"/>
      <c r="BE4" s="851"/>
    </row>
    <row r="5" spans="1:57" s="567" customFormat="1" ht="12.75">
      <c r="A5" s="861"/>
      <c r="B5" s="856"/>
      <c r="C5" s="856"/>
      <c r="D5" s="859" t="s">
        <v>625</v>
      </c>
      <c r="E5" s="859"/>
      <c r="F5" s="859"/>
      <c r="G5" s="859"/>
      <c r="H5" s="859"/>
      <c r="I5" s="859"/>
      <c r="J5" s="859"/>
      <c r="K5" s="859"/>
      <c r="L5" s="859"/>
      <c r="M5" s="850" t="s">
        <v>626</v>
      </c>
      <c r="N5" s="850"/>
      <c r="O5" s="850"/>
      <c r="P5" s="850"/>
      <c r="Q5" s="850"/>
      <c r="R5" s="850"/>
      <c r="S5" s="850"/>
      <c r="T5" s="850"/>
      <c r="U5" s="850"/>
      <c r="V5" s="852" t="s">
        <v>627</v>
      </c>
      <c r="W5" s="852"/>
      <c r="X5" s="852"/>
      <c r="Y5" s="852"/>
      <c r="Z5" s="852"/>
      <c r="AA5" s="852"/>
      <c r="AB5" s="852"/>
      <c r="AC5" s="852"/>
      <c r="AD5" s="852"/>
      <c r="AE5" s="859" t="s">
        <v>628</v>
      </c>
      <c r="AF5" s="859"/>
      <c r="AG5" s="859"/>
      <c r="AH5" s="859"/>
      <c r="AI5" s="859"/>
      <c r="AJ5" s="859"/>
      <c r="AK5" s="859"/>
      <c r="AL5" s="859"/>
      <c r="AM5" s="859"/>
      <c r="AN5" s="850" t="s">
        <v>629</v>
      </c>
      <c r="AO5" s="850"/>
      <c r="AP5" s="850"/>
      <c r="AQ5" s="850"/>
      <c r="AR5" s="850"/>
      <c r="AS5" s="850"/>
      <c r="AT5" s="850"/>
      <c r="AU5" s="850"/>
      <c r="AV5" s="850"/>
      <c r="AW5" s="852" t="s">
        <v>630</v>
      </c>
      <c r="AX5" s="852"/>
      <c r="AY5" s="852"/>
      <c r="AZ5" s="852"/>
      <c r="BA5" s="852"/>
      <c r="BB5" s="852"/>
      <c r="BC5" s="852"/>
      <c r="BD5" s="852"/>
      <c r="BE5" s="853"/>
    </row>
    <row r="6" spans="1:57" ht="12.75" customHeight="1">
      <c r="A6" s="861"/>
      <c r="B6" s="856"/>
      <c r="C6" s="856"/>
      <c r="D6" s="857" t="s">
        <v>62</v>
      </c>
      <c r="E6" s="857"/>
      <c r="F6" s="857"/>
      <c r="G6" s="857"/>
      <c r="H6" s="857"/>
      <c r="I6" s="857" t="s">
        <v>60</v>
      </c>
      <c r="J6" s="857"/>
      <c r="K6" s="857"/>
      <c r="L6" s="857"/>
      <c r="M6" s="854" t="s">
        <v>63</v>
      </c>
      <c r="N6" s="854"/>
      <c r="O6" s="854"/>
      <c r="P6" s="854"/>
      <c r="Q6" s="854"/>
      <c r="R6" s="854" t="s">
        <v>60</v>
      </c>
      <c r="S6" s="854"/>
      <c r="T6" s="854"/>
      <c r="U6" s="854"/>
      <c r="V6" s="758" t="s">
        <v>62</v>
      </c>
      <c r="W6" s="758"/>
      <c r="X6" s="758"/>
      <c r="Y6" s="758"/>
      <c r="Z6" s="758"/>
      <c r="AA6" s="758" t="s">
        <v>60</v>
      </c>
      <c r="AB6" s="758"/>
      <c r="AC6" s="758"/>
      <c r="AD6" s="758"/>
      <c r="AE6" s="857" t="s">
        <v>62</v>
      </c>
      <c r="AF6" s="857"/>
      <c r="AG6" s="857"/>
      <c r="AH6" s="857"/>
      <c r="AI6" s="857"/>
      <c r="AJ6" s="857" t="s">
        <v>60</v>
      </c>
      <c r="AK6" s="857"/>
      <c r="AL6" s="857"/>
      <c r="AM6" s="857"/>
      <c r="AN6" s="854" t="s">
        <v>63</v>
      </c>
      <c r="AO6" s="854"/>
      <c r="AP6" s="854"/>
      <c r="AQ6" s="854"/>
      <c r="AR6" s="854"/>
      <c r="AS6" s="854" t="s">
        <v>60</v>
      </c>
      <c r="AT6" s="854"/>
      <c r="AU6" s="854"/>
      <c r="AV6" s="854"/>
      <c r="AW6" s="758" t="s">
        <v>61</v>
      </c>
      <c r="AX6" s="758"/>
      <c r="AY6" s="758"/>
      <c r="AZ6" s="758"/>
      <c r="BA6" s="758"/>
      <c r="BB6" s="758" t="s">
        <v>60</v>
      </c>
      <c r="BC6" s="758"/>
      <c r="BD6" s="758"/>
      <c r="BE6" s="846"/>
    </row>
    <row r="7" spans="1:57" s="376" customFormat="1" ht="51">
      <c r="A7" s="861"/>
      <c r="B7" s="856"/>
      <c r="C7" s="856"/>
      <c r="D7" s="517" t="s">
        <v>439</v>
      </c>
      <c r="E7" s="517" t="s">
        <v>287</v>
      </c>
      <c r="F7" s="517" t="s">
        <v>288</v>
      </c>
      <c r="G7" s="517" t="s">
        <v>245</v>
      </c>
      <c r="H7" s="517" t="s">
        <v>440</v>
      </c>
      <c r="I7" s="517" t="s">
        <v>439</v>
      </c>
      <c r="J7" s="517" t="s">
        <v>287</v>
      </c>
      <c r="K7" s="517" t="s">
        <v>288</v>
      </c>
      <c r="L7" s="517" t="s">
        <v>440</v>
      </c>
      <c r="M7" s="522" t="s">
        <v>439</v>
      </c>
      <c r="N7" s="522" t="s">
        <v>287</v>
      </c>
      <c r="O7" s="522" t="s">
        <v>288</v>
      </c>
      <c r="P7" s="522" t="s">
        <v>245</v>
      </c>
      <c r="Q7" s="522" t="s">
        <v>440</v>
      </c>
      <c r="R7" s="522" t="s">
        <v>439</v>
      </c>
      <c r="S7" s="522" t="s">
        <v>287</v>
      </c>
      <c r="T7" s="522" t="s">
        <v>288</v>
      </c>
      <c r="U7" s="522" t="s">
        <v>440</v>
      </c>
      <c r="V7" s="503" t="s">
        <v>439</v>
      </c>
      <c r="W7" s="503" t="s">
        <v>287</v>
      </c>
      <c r="X7" s="503" t="s">
        <v>288</v>
      </c>
      <c r="Y7" s="503" t="s">
        <v>245</v>
      </c>
      <c r="Z7" s="503" t="s">
        <v>440</v>
      </c>
      <c r="AA7" s="503" t="s">
        <v>439</v>
      </c>
      <c r="AB7" s="503" t="s">
        <v>287</v>
      </c>
      <c r="AC7" s="503" t="s">
        <v>288</v>
      </c>
      <c r="AD7" s="503" t="s">
        <v>440</v>
      </c>
      <c r="AE7" s="517" t="s">
        <v>439</v>
      </c>
      <c r="AF7" s="517" t="s">
        <v>287</v>
      </c>
      <c r="AG7" s="517" t="s">
        <v>288</v>
      </c>
      <c r="AH7" s="517" t="s">
        <v>245</v>
      </c>
      <c r="AI7" s="517" t="s">
        <v>440</v>
      </c>
      <c r="AJ7" s="517" t="s">
        <v>439</v>
      </c>
      <c r="AK7" s="517" t="s">
        <v>287</v>
      </c>
      <c r="AL7" s="517" t="s">
        <v>288</v>
      </c>
      <c r="AM7" s="517" t="s">
        <v>440</v>
      </c>
      <c r="AN7" s="522" t="s">
        <v>439</v>
      </c>
      <c r="AO7" s="522" t="s">
        <v>287</v>
      </c>
      <c r="AP7" s="522" t="s">
        <v>288</v>
      </c>
      <c r="AQ7" s="522" t="s">
        <v>245</v>
      </c>
      <c r="AR7" s="522" t="s">
        <v>440</v>
      </c>
      <c r="AS7" s="522" t="s">
        <v>439</v>
      </c>
      <c r="AT7" s="522" t="s">
        <v>287</v>
      </c>
      <c r="AU7" s="522" t="s">
        <v>288</v>
      </c>
      <c r="AV7" s="522" t="s">
        <v>440</v>
      </c>
      <c r="AW7" s="503" t="s">
        <v>439</v>
      </c>
      <c r="AX7" s="503" t="s">
        <v>287</v>
      </c>
      <c r="AY7" s="503" t="s">
        <v>288</v>
      </c>
      <c r="AZ7" s="503" t="s">
        <v>245</v>
      </c>
      <c r="BA7" s="503" t="s">
        <v>440</v>
      </c>
      <c r="BB7" s="503" t="s">
        <v>439</v>
      </c>
      <c r="BC7" s="503" t="s">
        <v>287</v>
      </c>
      <c r="BD7" s="503" t="s">
        <v>288</v>
      </c>
      <c r="BE7" s="523" t="s">
        <v>440</v>
      </c>
    </row>
    <row r="8" spans="1:57" ht="15" customHeight="1">
      <c r="A8" s="96">
        <v>1</v>
      </c>
      <c r="B8" s="176" t="s">
        <v>442</v>
      </c>
      <c r="C8" s="518"/>
      <c r="D8" s="122"/>
      <c r="E8" s="249"/>
      <c r="F8" s="249"/>
      <c r="G8" s="249">
        <f>$C8*(D8+(E8-F8)/2)</f>
        <v>0</v>
      </c>
      <c r="H8" s="457">
        <f>D8+E8-F8-G8</f>
        <v>0</v>
      </c>
      <c r="I8" s="122"/>
      <c r="J8" s="122"/>
      <c r="K8" s="457"/>
      <c r="L8" s="457">
        <f aca="true" t="shared" si="0" ref="L8:L37">I8+J8-K8</f>
        <v>0</v>
      </c>
      <c r="M8" s="122">
        <f aca="true" t="shared" si="1" ref="M8:M37">H8</f>
        <v>0</v>
      </c>
      <c r="N8" s="249"/>
      <c r="O8" s="457"/>
      <c r="P8" s="249">
        <f>$C8*(M8+(N8-O8)/2)</f>
        <v>0</v>
      </c>
      <c r="Q8" s="457">
        <f>M8+N8-O8-P8</f>
        <v>0</v>
      </c>
      <c r="R8" s="122">
        <f aca="true" t="shared" si="2" ref="R8:R37">L8</f>
        <v>0</v>
      </c>
      <c r="S8" s="122"/>
      <c r="T8" s="457"/>
      <c r="U8" s="457">
        <f aca="true" t="shared" si="3" ref="U8:U37">R8+S8-T8</f>
        <v>0</v>
      </c>
      <c r="V8" s="122">
        <f aca="true" t="shared" si="4" ref="V8:V37">Q8</f>
        <v>0</v>
      </c>
      <c r="W8" s="249"/>
      <c r="X8" s="457"/>
      <c r="Y8" s="249">
        <f>$C8*(V8+(W8-X8)/2)</f>
        <v>0</v>
      </c>
      <c r="Z8" s="457">
        <f>V8+W8-X8-Y8</f>
        <v>0</v>
      </c>
      <c r="AA8" s="122">
        <f aca="true" t="shared" si="5" ref="AA8:AA37">U8</f>
        <v>0</v>
      </c>
      <c r="AB8" s="122"/>
      <c r="AC8" s="457"/>
      <c r="AD8" s="457">
        <f aca="true" t="shared" si="6" ref="AD8:AD37">AA8+AB8-AC8</f>
        <v>0</v>
      </c>
      <c r="AE8" s="122">
        <f>Z8</f>
        <v>0</v>
      </c>
      <c r="AF8" s="249"/>
      <c r="AG8" s="457"/>
      <c r="AH8" s="249">
        <f>$C8*(AE8+(AF8-AG8)/2)</f>
        <v>0</v>
      </c>
      <c r="AI8" s="457">
        <f>AE8+AF8-AG8-AH8</f>
        <v>0</v>
      </c>
      <c r="AJ8" s="122">
        <f>AD8</f>
        <v>0</v>
      </c>
      <c r="AK8" s="122"/>
      <c r="AL8" s="457"/>
      <c r="AM8" s="457">
        <f>AJ8+AK8-AL8</f>
        <v>0</v>
      </c>
      <c r="AN8" s="122">
        <f>AI8</f>
        <v>0</v>
      </c>
      <c r="AO8" s="249"/>
      <c r="AP8" s="457"/>
      <c r="AQ8" s="249">
        <f>$C8*(AN8+(AO8-AP8)/2)</f>
        <v>0</v>
      </c>
      <c r="AR8" s="457">
        <f>AN8+AO8-AP8-AQ8</f>
        <v>0</v>
      </c>
      <c r="AS8" s="122">
        <f>AM8</f>
        <v>0</v>
      </c>
      <c r="AT8" s="122"/>
      <c r="AU8" s="457"/>
      <c r="AV8" s="457">
        <f>AS8+AT8-AU8</f>
        <v>0</v>
      </c>
      <c r="AW8" s="122">
        <f>AI8</f>
        <v>0</v>
      </c>
      <c r="AX8" s="249"/>
      <c r="AY8" s="457"/>
      <c r="AZ8" s="249">
        <f>$C8*(AW8+(AX8-AY8)/2)</f>
        <v>0</v>
      </c>
      <c r="BA8" s="457">
        <f>AW8+AX8-AY8-AZ8</f>
        <v>0</v>
      </c>
      <c r="BB8" s="122">
        <f>AM8</f>
        <v>0</v>
      </c>
      <c r="BC8" s="122"/>
      <c r="BD8" s="457"/>
      <c r="BE8" s="458">
        <f>BB8+BC8-BD8</f>
        <v>0</v>
      </c>
    </row>
    <row r="9" spans="1:57" ht="15" customHeight="1">
      <c r="A9" s="96">
        <v>2</v>
      </c>
      <c r="B9" s="176" t="s">
        <v>443</v>
      </c>
      <c r="C9" s="518"/>
      <c r="D9" s="122"/>
      <c r="E9" s="249"/>
      <c r="F9" s="249"/>
      <c r="G9" s="249">
        <f aca="true" t="shared" si="7" ref="G9:G33">$C9*(D9+(E9-F9)/2)</f>
        <v>0</v>
      </c>
      <c r="H9" s="457">
        <f aca="true" t="shared" si="8" ref="H9:H37">D9+E9-F9-G9</f>
        <v>0</v>
      </c>
      <c r="I9" s="122"/>
      <c r="J9" s="122"/>
      <c r="K9" s="457"/>
      <c r="L9" s="457">
        <f t="shared" si="0"/>
        <v>0</v>
      </c>
      <c r="M9" s="122">
        <f t="shared" si="1"/>
        <v>0</v>
      </c>
      <c r="N9" s="249"/>
      <c r="O9" s="457"/>
      <c r="P9" s="249">
        <f aca="true" t="shared" si="9" ref="P9:P35">$C9*(M9+(N9-O9)/2)</f>
        <v>0</v>
      </c>
      <c r="Q9" s="457">
        <f aca="true" t="shared" si="10" ref="Q9:Q34">M9+N9-O9-P9</f>
        <v>0</v>
      </c>
      <c r="R9" s="122">
        <f t="shared" si="2"/>
        <v>0</v>
      </c>
      <c r="S9" s="122"/>
      <c r="T9" s="457"/>
      <c r="U9" s="457">
        <f t="shared" si="3"/>
        <v>0</v>
      </c>
      <c r="V9" s="122">
        <f t="shared" si="4"/>
        <v>0</v>
      </c>
      <c r="W9" s="249"/>
      <c r="X9" s="457"/>
      <c r="Y9" s="249">
        <f aca="true" t="shared" si="11" ref="Y9:Y34">$C9*(V9+(W9-X9)/2)</f>
        <v>0</v>
      </c>
      <c r="Z9" s="457">
        <f aca="true" t="shared" si="12" ref="Z9:Z34">V9+W9-X9-Y9</f>
        <v>0</v>
      </c>
      <c r="AA9" s="122">
        <f t="shared" si="5"/>
        <v>0</v>
      </c>
      <c r="AB9" s="122"/>
      <c r="AC9" s="457"/>
      <c r="AD9" s="457">
        <f t="shared" si="6"/>
        <v>0</v>
      </c>
      <c r="AE9" s="122">
        <f aca="true" t="shared" si="13" ref="AE9:AE37">Z9</f>
        <v>0</v>
      </c>
      <c r="AF9" s="249"/>
      <c r="AG9" s="457"/>
      <c r="AH9" s="249">
        <f aca="true" t="shared" si="14" ref="AH9:AH37">$C9*(AE9+(AF9-AG9)/2)</f>
        <v>0</v>
      </c>
      <c r="AI9" s="457">
        <f aca="true" t="shared" si="15" ref="AI9:AI37">AE9+AF9-AG9-AH9</f>
        <v>0</v>
      </c>
      <c r="AJ9" s="122">
        <f aca="true" t="shared" si="16" ref="AJ9:AJ37">AD9</f>
        <v>0</v>
      </c>
      <c r="AK9" s="122"/>
      <c r="AL9" s="457"/>
      <c r="AM9" s="457">
        <f aca="true" t="shared" si="17" ref="AM9:AM37">AJ9+AK9-AL9</f>
        <v>0</v>
      </c>
      <c r="AN9" s="122">
        <f aca="true" t="shared" si="18" ref="AN9:AN37">AI9</f>
        <v>0</v>
      </c>
      <c r="AO9" s="249"/>
      <c r="AP9" s="457"/>
      <c r="AQ9" s="249">
        <f aca="true" t="shared" si="19" ref="AQ9:AQ37">$C9*(AN9+(AO9-AP9)/2)</f>
        <v>0</v>
      </c>
      <c r="AR9" s="457">
        <f aca="true" t="shared" si="20" ref="AR9:AR37">AN9+AO9-AP9-AQ9</f>
        <v>0</v>
      </c>
      <c r="AS9" s="122">
        <f aca="true" t="shared" si="21" ref="AS9:AS37">AM9</f>
        <v>0</v>
      </c>
      <c r="AT9" s="122"/>
      <c r="AU9" s="457"/>
      <c r="AV9" s="457">
        <f aca="true" t="shared" si="22" ref="AV9:AV37">AS9+AT9-AU9</f>
        <v>0</v>
      </c>
      <c r="AW9" s="122">
        <f aca="true" t="shared" si="23" ref="AW9:AW60">AI9</f>
        <v>0</v>
      </c>
      <c r="AX9" s="249"/>
      <c r="AY9" s="457"/>
      <c r="AZ9" s="249">
        <f aca="true" t="shared" si="24" ref="AZ9:AZ60">$C9*(AW9+(AX9-AY9)/2)</f>
        <v>0</v>
      </c>
      <c r="BA9" s="457">
        <f aca="true" t="shared" si="25" ref="BA9:BA60">AW9+AX9-AY9-AZ9</f>
        <v>0</v>
      </c>
      <c r="BB9" s="122">
        <f aca="true" t="shared" si="26" ref="BB9:BB60">AM9</f>
        <v>0</v>
      </c>
      <c r="BC9" s="122"/>
      <c r="BD9" s="457"/>
      <c r="BE9" s="458">
        <f aca="true" t="shared" si="27" ref="BE9:BE60">BB9+BC9-BD9</f>
        <v>0</v>
      </c>
    </row>
    <row r="10" spans="1:57" ht="15" customHeight="1">
      <c r="A10" s="96" t="s">
        <v>489</v>
      </c>
      <c r="B10" s="615" t="s">
        <v>444</v>
      </c>
      <c r="C10" s="518"/>
      <c r="D10" s="122"/>
      <c r="E10" s="249"/>
      <c r="F10" s="249"/>
      <c r="G10" s="249">
        <f t="shared" si="7"/>
        <v>0</v>
      </c>
      <c r="H10" s="457">
        <f t="shared" si="8"/>
        <v>0</v>
      </c>
      <c r="I10" s="122"/>
      <c r="J10" s="122"/>
      <c r="K10" s="457"/>
      <c r="L10" s="457">
        <f t="shared" si="0"/>
        <v>0</v>
      </c>
      <c r="M10" s="122">
        <f t="shared" si="1"/>
        <v>0</v>
      </c>
      <c r="N10" s="249"/>
      <c r="O10" s="457"/>
      <c r="P10" s="249">
        <f t="shared" si="9"/>
        <v>0</v>
      </c>
      <c r="Q10" s="457">
        <f t="shared" si="10"/>
        <v>0</v>
      </c>
      <c r="R10" s="122">
        <f t="shared" si="2"/>
        <v>0</v>
      </c>
      <c r="S10" s="122"/>
      <c r="T10" s="457"/>
      <c r="U10" s="457">
        <f t="shared" si="3"/>
        <v>0</v>
      </c>
      <c r="V10" s="122">
        <f t="shared" si="4"/>
        <v>0</v>
      </c>
      <c r="W10" s="249"/>
      <c r="X10" s="457"/>
      <c r="Y10" s="249">
        <f t="shared" si="11"/>
        <v>0</v>
      </c>
      <c r="Z10" s="457">
        <f t="shared" si="12"/>
        <v>0</v>
      </c>
      <c r="AA10" s="122">
        <f t="shared" si="5"/>
        <v>0</v>
      </c>
      <c r="AB10" s="122"/>
      <c r="AC10" s="457"/>
      <c r="AD10" s="457">
        <f t="shared" si="6"/>
        <v>0</v>
      </c>
      <c r="AE10" s="122">
        <f t="shared" si="13"/>
        <v>0</v>
      </c>
      <c r="AF10" s="249"/>
      <c r="AG10" s="457"/>
      <c r="AH10" s="249">
        <f t="shared" si="14"/>
        <v>0</v>
      </c>
      <c r="AI10" s="457">
        <f t="shared" si="15"/>
        <v>0</v>
      </c>
      <c r="AJ10" s="122">
        <f t="shared" si="16"/>
        <v>0</v>
      </c>
      <c r="AK10" s="122"/>
      <c r="AL10" s="457"/>
      <c r="AM10" s="457">
        <f t="shared" si="17"/>
        <v>0</v>
      </c>
      <c r="AN10" s="122">
        <f t="shared" si="18"/>
        <v>0</v>
      </c>
      <c r="AO10" s="249"/>
      <c r="AP10" s="457"/>
      <c r="AQ10" s="249">
        <f t="shared" si="19"/>
        <v>0</v>
      </c>
      <c r="AR10" s="457">
        <f t="shared" si="20"/>
        <v>0</v>
      </c>
      <c r="AS10" s="122">
        <f t="shared" si="21"/>
        <v>0</v>
      </c>
      <c r="AT10" s="122"/>
      <c r="AU10" s="457"/>
      <c r="AV10" s="457">
        <f t="shared" si="22"/>
        <v>0</v>
      </c>
      <c r="AW10" s="122">
        <f t="shared" si="23"/>
        <v>0</v>
      </c>
      <c r="AX10" s="249"/>
      <c r="AY10" s="457"/>
      <c r="AZ10" s="249">
        <f t="shared" si="24"/>
        <v>0</v>
      </c>
      <c r="BA10" s="457">
        <f t="shared" si="25"/>
        <v>0</v>
      </c>
      <c r="BB10" s="122">
        <f t="shared" si="26"/>
        <v>0</v>
      </c>
      <c r="BC10" s="122"/>
      <c r="BD10" s="457"/>
      <c r="BE10" s="458">
        <f t="shared" si="27"/>
        <v>0</v>
      </c>
    </row>
    <row r="11" spans="1:57" s="568" customFormat="1" ht="15" customHeight="1">
      <c r="A11" s="96" t="s">
        <v>490</v>
      </c>
      <c r="B11" s="615" t="s">
        <v>445</v>
      </c>
      <c r="C11" s="518"/>
      <c r="D11" s="122"/>
      <c r="E11" s="249"/>
      <c r="F11" s="249"/>
      <c r="G11" s="249">
        <f t="shared" si="7"/>
        <v>0</v>
      </c>
      <c r="H11" s="457">
        <f t="shared" si="8"/>
        <v>0</v>
      </c>
      <c r="I11" s="122"/>
      <c r="J11" s="122"/>
      <c r="K11" s="457"/>
      <c r="L11" s="457">
        <f t="shared" si="0"/>
        <v>0</v>
      </c>
      <c r="M11" s="122">
        <f t="shared" si="1"/>
        <v>0</v>
      </c>
      <c r="N11" s="249"/>
      <c r="O11" s="457"/>
      <c r="P11" s="249">
        <f t="shared" si="9"/>
        <v>0</v>
      </c>
      <c r="Q11" s="457">
        <f t="shared" si="10"/>
        <v>0</v>
      </c>
      <c r="R11" s="122">
        <f t="shared" si="2"/>
        <v>0</v>
      </c>
      <c r="S11" s="122"/>
      <c r="T11" s="457"/>
      <c r="U11" s="457">
        <f t="shared" si="3"/>
        <v>0</v>
      </c>
      <c r="V11" s="122">
        <f t="shared" si="4"/>
        <v>0</v>
      </c>
      <c r="W11" s="249"/>
      <c r="X11" s="457"/>
      <c r="Y11" s="249">
        <f t="shared" si="11"/>
        <v>0</v>
      </c>
      <c r="Z11" s="457">
        <f t="shared" si="12"/>
        <v>0</v>
      </c>
      <c r="AA11" s="122">
        <f t="shared" si="5"/>
        <v>0</v>
      </c>
      <c r="AB11" s="122"/>
      <c r="AC11" s="457"/>
      <c r="AD11" s="457">
        <f t="shared" si="6"/>
        <v>0</v>
      </c>
      <c r="AE11" s="122">
        <f t="shared" si="13"/>
        <v>0</v>
      </c>
      <c r="AF11" s="249"/>
      <c r="AG11" s="457"/>
      <c r="AH11" s="249">
        <f t="shared" si="14"/>
        <v>0</v>
      </c>
      <c r="AI11" s="457">
        <f t="shared" si="15"/>
        <v>0</v>
      </c>
      <c r="AJ11" s="122">
        <f t="shared" si="16"/>
        <v>0</v>
      </c>
      <c r="AK11" s="122"/>
      <c r="AL11" s="457"/>
      <c r="AM11" s="457">
        <f t="shared" si="17"/>
        <v>0</v>
      </c>
      <c r="AN11" s="122">
        <f t="shared" si="18"/>
        <v>0</v>
      </c>
      <c r="AO11" s="249"/>
      <c r="AP11" s="457"/>
      <c r="AQ11" s="249">
        <f t="shared" si="19"/>
        <v>0</v>
      </c>
      <c r="AR11" s="457">
        <f t="shared" si="20"/>
        <v>0</v>
      </c>
      <c r="AS11" s="122">
        <f t="shared" si="21"/>
        <v>0</v>
      </c>
      <c r="AT11" s="122"/>
      <c r="AU11" s="457"/>
      <c r="AV11" s="457">
        <f t="shared" si="22"/>
        <v>0</v>
      </c>
      <c r="AW11" s="122">
        <f t="shared" si="23"/>
        <v>0</v>
      </c>
      <c r="AX11" s="249"/>
      <c r="AY11" s="457"/>
      <c r="AZ11" s="249">
        <f t="shared" si="24"/>
        <v>0</v>
      </c>
      <c r="BA11" s="457">
        <f t="shared" si="25"/>
        <v>0</v>
      </c>
      <c r="BB11" s="122">
        <f t="shared" si="26"/>
        <v>0</v>
      </c>
      <c r="BC11" s="122"/>
      <c r="BD11" s="457"/>
      <c r="BE11" s="458">
        <f t="shared" si="27"/>
        <v>0</v>
      </c>
    </row>
    <row r="12" spans="1:57" ht="15" customHeight="1">
      <c r="A12" s="96">
        <v>3</v>
      </c>
      <c r="B12" s="176" t="s">
        <v>446</v>
      </c>
      <c r="C12" s="518"/>
      <c r="D12" s="122"/>
      <c r="E12" s="249"/>
      <c r="F12" s="249"/>
      <c r="G12" s="249">
        <f t="shared" si="7"/>
        <v>0</v>
      </c>
      <c r="H12" s="457">
        <f t="shared" si="8"/>
        <v>0</v>
      </c>
      <c r="I12" s="122"/>
      <c r="J12" s="122"/>
      <c r="K12" s="457"/>
      <c r="L12" s="457">
        <f t="shared" si="0"/>
        <v>0</v>
      </c>
      <c r="M12" s="122">
        <f t="shared" si="1"/>
        <v>0</v>
      </c>
      <c r="N12" s="249"/>
      <c r="O12" s="457"/>
      <c r="P12" s="249">
        <f t="shared" si="9"/>
        <v>0</v>
      </c>
      <c r="Q12" s="457">
        <f t="shared" si="10"/>
        <v>0</v>
      </c>
      <c r="R12" s="122">
        <f t="shared" si="2"/>
        <v>0</v>
      </c>
      <c r="S12" s="122"/>
      <c r="T12" s="457"/>
      <c r="U12" s="457">
        <f t="shared" si="3"/>
        <v>0</v>
      </c>
      <c r="V12" s="122">
        <f t="shared" si="4"/>
        <v>0</v>
      </c>
      <c r="W12" s="249"/>
      <c r="X12" s="457"/>
      <c r="Y12" s="249">
        <f t="shared" si="11"/>
        <v>0</v>
      </c>
      <c r="Z12" s="457">
        <f t="shared" si="12"/>
        <v>0</v>
      </c>
      <c r="AA12" s="122">
        <f t="shared" si="5"/>
        <v>0</v>
      </c>
      <c r="AB12" s="122"/>
      <c r="AC12" s="457"/>
      <c r="AD12" s="457">
        <f t="shared" si="6"/>
        <v>0</v>
      </c>
      <c r="AE12" s="122">
        <f t="shared" si="13"/>
        <v>0</v>
      </c>
      <c r="AF12" s="249"/>
      <c r="AG12" s="457"/>
      <c r="AH12" s="249">
        <f t="shared" si="14"/>
        <v>0</v>
      </c>
      <c r="AI12" s="457">
        <f t="shared" si="15"/>
        <v>0</v>
      </c>
      <c r="AJ12" s="122">
        <f t="shared" si="16"/>
        <v>0</v>
      </c>
      <c r="AK12" s="122"/>
      <c r="AL12" s="457"/>
      <c r="AM12" s="457">
        <f t="shared" si="17"/>
        <v>0</v>
      </c>
      <c r="AN12" s="122">
        <f t="shared" si="18"/>
        <v>0</v>
      </c>
      <c r="AO12" s="249"/>
      <c r="AP12" s="457"/>
      <c r="AQ12" s="249">
        <f t="shared" si="19"/>
        <v>0</v>
      </c>
      <c r="AR12" s="457">
        <f t="shared" si="20"/>
        <v>0</v>
      </c>
      <c r="AS12" s="122">
        <f t="shared" si="21"/>
        <v>0</v>
      </c>
      <c r="AT12" s="122"/>
      <c r="AU12" s="457"/>
      <c r="AV12" s="457">
        <f t="shared" si="22"/>
        <v>0</v>
      </c>
      <c r="AW12" s="122">
        <f t="shared" si="23"/>
        <v>0</v>
      </c>
      <c r="AX12" s="249"/>
      <c r="AY12" s="457"/>
      <c r="AZ12" s="249">
        <f t="shared" si="24"/>
        <v>0</v>
      </c>
      <c r="BA12" s="457">
        <f t="shared" si="25"/>
        <v>0</v>
      </c>
      <c r="BB12" s="122">
        <f t="shared" si="26"/>
        <v>0</v>
      </c>
      <c r="BC12" s="122"/>
      <c r="BD12" s="457"/>
      <c r="BE12" s="458">
        <f t="shared" si="27"/>
        <v>0</v>
      </c>
    </row>
    <row r="13" spans="1:57" ht="30" customHeight="1">
      <c r="A13" s="96" t="s">
        <v>489</v>
      </c>
      <c r="B13" s="176" t="s">
        <v>447</v>
      </c>
      <c r="C13" s="518"/>
      <c r="D13" s="122"/>
      <c r="E13" s="249"/>
      <c r="F13" s="249"/>
      <c r="G13" s="249">
        <f t="shared" si="7"/>
        <v>0</v>
      </c>
      <c r="H13" s="457">
        <f t="shared" si="8"/>
        <v>0</v>
      </c>
      <c r="I13" s="122"/>
      <c r="J13" s="122"/>
      <c r="K13" s="457"/>
      <c r="L13" s="457">
        <f t="shared" si="0"/>
        <v>0</v>
      </c>
      <c r="M13" s="122">
        <f t="shared" si="1"/>
        <v>0</v>
      </c>
      <c r="N13" s="249"/>
      <c r="O13" s="457"/>
      <c r="P13" s="249">
        <f t="shared" si="9"/>
        <v>0</v>
      </c>
      <c r="Q13" s="457">
        <f t="shared" si="10"/>
        <v>0</v>
      </c>
      <c r="R13" s="122">
        <f t="shared" si="2"/>
        <v>0</v>
      </c>
      <c r="S13" s="122"/>
      <c r="T13" s="457"/>
      <c r="U13" s="457">
        <f t="shared" si="3"/>
        <v>0</v>
      </c>
      <c r="V13" s="122">
        <f t="shared" si="4"/>
        <v>0</v>
      </c>
      <c r="W13" s="249"/>
      <c r="X13" s="457"/>
      <c r="Y13" s="249">
        <f t="shared" si="11"/>
        <v>0</v>
      </c>
      <c r="Z13" s="457">
        <f t="shared" si="12"/>
        <v>0</v>
      </c>
      <c r="AA13" s="122">
        <f t="shared" si="5"/>
        <v>0</v>
      </c>
      <c r="AB13" s="122"/>
      <c r="AC13" s="457"/>
      <c r="AD13" s="457">
        <f t="shared" si="6"/>
        <v>0</v>
      </c>
      <c r="AE13" s="122">
        <f t="shared" si="13"/>
        <v>0</v>
      </c>
      <c r="AF13" s="249"/>
      <c r="AG13" s="457"/>
      <c r="AH13" s="249">
        <f t="shared" si="14"/>
        <v>0</v>
      </c>
      <c r="AI13" s="457">
        <f t="shared" si="15"/>
        <v>0</v>
      </c>
      <c r="AJ13" s="122">
        <f t="shared" si="16"/>
        <v>0</v>
      </c>
      <c r="AK13" s="122"/>
      <c r="AL13" s="457"/>
      <c r="AM13" s="457">
        <f t="shared" si="17"/>
        <v>0</v>
      </c>
      <c r="AN13" s="122">
        <f t="shared" si="18"/>
        <v>0</v>
      </c>
      <c r="AO13" s="249"/>
      <c r="AP13" s="457"/>
      <c r="AQ13" s="249">
        <f t="shared" si="19"/>
        <v>0</v>
      </c>
      <c r="AR13" s="457">
        <f t="shared" si="20"/>
        <v>0</v>
      </c>
      <c r="AS13" s="122">
        <f t="shared" si="21"/>
        <v>0</v>
      </c>
      <c r="AT13" s="122"/>
      <c r="AU13" s="457"/>
      <c r="AV13" s="457">
        <f t="shared" si="22"/>
        <v>0</v>
      </c>
      <c r="AW13" s="122">
        <f t="shared" si="23"/>
        <v>0</v>
      </c>
      <c r="AX13" s="249"/>
      <c r="AY13" s="457"/>
      <c r="AZ13" s="249">
        <f t="shared" si="24"/>
        <v>0</v>
      </c>
      <c r="BA13" s="457">
        <f t="shared" si="25"/>
        <v>0</v>
      </c>
      <c r="BB13" s="122">
        <f t="shared" si="26"/>
        <v>0</v>
      </c>
      <c r="BC13" s="122"/>
      <c r="BD13" s="457"/>
      <c r="BE13" s="458">
        <f t="shared" si="27"/>
        <v>0</v>
      </c>
    </row>
    <row r="14" spans="1:57" ht="15" customHeight="1">
      <c r="A14" s="96" t="s">
        <v>491</v>
      </c>
      <c r="B14" s="176" t="s">
        <v>448</v>
      </c>
      <c r="C14" s="518"/>
      <c r="D14" s="122"/>
      <c r="E14" s="249"/>
      <c r="F14" s="249"/>
      <c r="G14" s="249">
        <f t="shared" si="7"/>
        <v>0</v>
      </c>
      <c r="H14" s="457">
        <f t="shared" si="8"/>
        <v>0</v>
      </c>
      <c r="I14" s="122"/>
      <c r="J14" s="122"/>
      <c r="K14" s="457"/>
      <c r="L14" s="457">
        <f t="shared" si="0"/>
        <v>0</v>
      </c>
      <c r="M14" s="122">
        <f t="shared" si="1"/>
        <v>0</v>
      </c>
      <c r="N14" s="249"/>
      <c r="O14" s="457"/>
      <c r="P14" s="249">
        <f t="shared" si="9"/>
        <v>0</v>
      </c>
      <c r="Q14" s="457">
        <f t="shared" si="10"/>
        <v>0</v>
      </c>
      <c r="R14" s="122">
        <f t="shared" si="2"/>
        <v>0</v>
      </c>
      <c r="S14" s="122"/>
      <c r="T14" s="457"/>
      <c r="U14" s="457">
        <f t="shared" si="3"/>
        <v>0</v>
      </c>
      <c r="V14" s="122">
        <f t="shared" si="4"/>
        <v>0</v>
      </c>
      <c r="W14" s="249"/>
      <c r="X14" s="457"/>
      <c r="Y14" s="249">
        <f t="shared" si="11"/>
        <v>0</v>
      </c>
      <c r="Z14" s="457">
        <f t="shared" si="12"/>
        <v>0</v>
      </c>
      <c r="AA14" s="122">
        <f t="shared" si="5"/>
        <v>0</v>
      </c>
      <c r="AB14" s="122"/>
      <c r="AC14" s="457"/>
      <c r="AD14" s="457">
        <f t="shared" si="6"/>
        <v>0</v>
      </c>
      <c r="AE14" s="122">
        <f t="shared" si="13"/>
        <v>0</v>
      </c>
      <c r="AF14" s="249"/>
      <c r="AG14" s="457"/>
      <c r="AH14" s="249">
        <f t="shared" si="14"/>
        <v>0</v>
      </c>
      <c r="AI14" s="457">
        <f t="shared" si="15"/>
        <v>0</v>
      </c>
      <c r="AJ14" s="122">
        <f t="shared" si="16"/>
        <v>0</v>
      </c>
      <c r="AK14" s="122"/>
      <c r="AL14" s="457"/>
      <c r="AM14" s="457">
        <f t="shared" si="17"/>
        <v>0</v>
      </c>
      <c r="AN14" s="122">
        <f t="shared" si="18"/>
        <v>0</v>
      </c>
      <c r="AO14" s="249"/>
      <c r="AP14" s="457"/>
      <c r="AQ14" s="249">
        <f t="shared" si="19"/>
        <v>0</v>
      </c>
      <c r="AR14" s="457">
        <f t="shared" si="20"/>
        <v>0</v>
      </c>
      <c r="AS14" s="122">
        <f t="shared" si="21"/>
        <v>0</v>
      </c>
      <c r="AT14" s="122"/>
      <c r="AU14" s="457"/>
      <c r="AV14" s="457">
        <f t="shared" si="22"/>
        <v>0</v>
      </c>
      <c r="AW14" s="122">
        <f t="shared" si="23"/>
        <v>0</v>
      </c>
      <c r="AX14" s="249"/>
      <c r="AY14" s="457"/>
      <c r="AZ14" s="249">
        <f t="shared" si="24"/>
        <v>0</v>
      </c>
      <c r="BA14" s="457">
        <f t="shared" si="25"/>
        <v>0</v>
      </c>
      <c r="BB14" s="122">
        <f t="shared" si="26"/>
        <v>0</v>
      </c>
      <c r="BC14" s="122"/>
      <c r="BD14" s="457"/>
      <c r="BE14" s="458">
        <f t="shared" si="27"/>
        <v>0</v>
      </c>
    </row>
    <row r="15" spans="1:57" ht="30" customHeight="1">
      <c r="A15" s="96" t="s">
        <v>492</v>
      </c>
      <c r="B15" s="176" t="s">
        <v>449</v>
      </c>
      <c r="C15" s="518"/>
      <c r="D15" s="122"/>
      <c r="E15" s="249"/>
      <c r="F15" s="249"/>
      <c r="G15" s="249">
        <f t="shared" si="7"/>
        <v>0</v>
      </c>
      <c r="H15" s="457">
        <f t="shared" si="8"/>
        <v>0</v>
      </c>
      <c r="I15" s="122"/>
      <c r="J15" s="122"/>
      <c r="K15" s="457"/>
      <c r="L15" s="457">
        <f t="shared" si="0"/>
        <v>0</v>
      </c>
      <c r="M15" s="122">
        <f t="shared" si="1"/>
        <v>0</v>
      </c>
      <c r="N15" s="249"/>
      <c r="O15" s="457"/>
      <c r="P15" s="249">
        <f t="shared" si="9"/>
        <v>0</v>
      </c>
      <c r="Q15" s="457">
        <f t="shared" si="10"/>
        <v>0</v>
      </c>
      <c r="R15" s="122">
        <f t="shared" si="2"/>
        <v>0</v>
      </c>
      <c r="S15" s="122"/>
      <c r="T15" s="457"/>
      <c r="U15" s="457">
        <f t="shared" si="3"/>
        <v>0</v>
      </c>
      <c r="V15" s="122">
        <f t="shared" si="4"/>
        <v>0</v>
      </c>
      <c r="W15" s="249"/>
      <c r="X15" s="457"/>
      <c r="Y15" s="249">
        <f t="shared" si="11"/>
        <v>0</v>
      </c>
      <c r="Z15" s="457">
        <f t="shared" si="12"/>
        <v>0</v>
      </c>
      <c r="AA15" s="122">
        <f t="shared" si="5"/>
        <v>0</v>
      </c>
      <c r="AB15" s="122"/>
      <c r="AC15" s="457"/>
      <c r="AD15" s="457">
        <f t="shared" si="6"/>
        <v>0</v>
      </c>
      <c r="AE15" s="122">
        <f t="shared" si="13"/>
        <v>0</v>
      </c>
      <c r="AF15" s="249"/>
      <c r="AG15" s="457"/>
      <c r="AH15" s="249">
        <f t="shared" si="14"/>
        <v>0</v>
      </c>
      <c r="AI15" s="457">
        <f t="shared" si="15"/>
        <v>0</v>
      </c>
      <c r="AJ15" s="122">
        <f t="shared" si="16"/>
        <v>0</v>
      </c>
      <c r="AK15" s="122"/>
      <c r="AL15" s="457"/>
      <c r="AM15" s="457">
        <f t="shared" si="17"/>
        <v>0</v>
      </c>
      <c r="AN15" s="122">
        <f t="shared" si="18"/>
        <v>0</v>
      </c>
      <c r="AO15" s="249"/>
      <c r="AP15" s="457"/>
      <c r="AQ15" s="249">
        <f t="shared" si="19"/>
        <v>0</v>
      </c>
      <c r="AR15" s="457">
        <f t="shared" si="20"/>
        <v>0</v>
      </c>
      <c r="AS15" s="122">
        <f t="shared" si="21"/>
        <v>0</v>
      </c>
      <c r="AT15" s="122"/>
      <c r="AU15" s="457"/>
      <c r="AV15" s="457">
        <f t="shared" si="22"/>
        <v>0</v>
      </c>
      <c r="AW15" s="122">
        <f t="shared" si="23"/>
        <v>0</v>
      </c>
      <c r="AX15" s="249"/>
      <c r="AY15" s="457"/>
      <c r="AZ15" s="249">
        <f t="shared" si="24"/>
        <v>0</v>
      </c>
      <c r="BA15" s="457">
        <f t="shared" si="25"/>
        <v>0</v>
      </c>
      <c r="BB15" s="122">
        <f t="shared" si="26"/>
        <v>0</v>
      </c>
      <c r="BC15" s="122"/>
      <c r="BD15" s="457"/>
      <c r="BE15" s="458">
        <f t="shared" si="27"/>
        <v>0</v>
      </c>
    </row>
    <row r="16" spans="1:57" s="569" customFormat="1" ht="15" customHeight="1">
      <c r="A16" s="96" t="s">
        <v>493</v>
      </c>
      <c r="B16" s="176" t="s">
        <v>450</v>
      </c>
      <c r="C16" s="518"/>
      <c r="D16" s="122"/>
      <c r="E16" s="249"/>
      <c r="F16" s="249"/>
      <c r="G16" s="249">
        <f t="shared" si="7"/>
        <v>0</v>
      </c>
      <c r="H16" s="457">
        <f t="shared" si="8"/>
        <v>0</v>
      </c>
      <c r="I16" s="122"/>
      <c r="J16" s="122"/>
      <c r="K16" s="457"/>
      <c r="L16" s="457">
        <f t="shared" si="0"/>
        <v>0</v>
      </c>
      <c r="M16" s="122">
        <f t="shared" si="1"/>
        <v>0</v>
      </c>
      <c r="N16" s="249"/>
      <c r="O16" s="457"/>
      <c r="P16" s="249">
        <f t="shared" si="9"/>
        <v>0</v>
      </c>
      <c r="Q16" s="457">
        <f t="shared" si="10"/>
        <v>0</v>
      </c>
      <c r="R16" s="122">
        <f t="shared" si="2"/>
        <v>0</v>
      </c>
      <c r="S16" s="122"/>
      <c r="T16" s="457"/>
      <c r="U16" s="457">
        <f t="shared" si="3"/>
        <v>0</v>
      </c>
      <c r="V16" s="122">
        <f t="shared" si="4"/>
        <v>0</v>
      </c>
      <c r="W16" s="249"/>
      <c r="X16" s="457"/>
      <c r="Y16" s="249">
        <f t="shared" si="11"/>
        <v>0</v>
      </c>
      <c r="Z16" s="457">
        <f t="shared" si="12"/>
        <v>0</v>
      </c>
      <c r="AA16" s="122">
        <f t="shared" si="5"/>
        <v>0</v>
      </c>
      <c r="AB16" s="122"/>
      <c r="AC16" s="457"/>
      <c r="AD16" s="457">
        <f t="shared" si="6"/>
        <v>0</v>
      </c>
      <c r="AE16" s="122">
        <f t="shared" si="13"/>
        <v>0</v>
      </c>
      <c r="AF16" s="249"/>
      <c r="AG16" s="457"/>
      <c r="AH16" s="249">
        <f t="shared" si="14"/>
        <v>0</v>
      </c>
      <c r="AI16" s="457">
        <f t="shared" si="15"/>
        <v>0</v>
      </c>
      <c r="AJ16" s="122">
        <f t="shared" si="16"/>
        <v>0</v>
      </c>
      <c r="AK16" s="122"/>
      <c r="AL16" s="457"/>
      <c r="AM16" s="457">
        <f t="shared" si="17"/>
        <v>0</v>
      </c>
      <c r="AN16" s="122">
        <f t="shared" si="18"/>
        <v>0</v>
      </c>
      <c r="AO16" s="249"/>
      <c r="AP16" s="457"/>
      <c r="AQ16" s="249">
        <f t="shared" si="19"/>
        <v>0</v>
      </c>
      <c r="AR16" s="457">
        <f t="shared" si="20"/>
        <v>0</v>
      </c>
      <c r="AS16" s="122">
        <f t="shared" si="21"/>
        <v>0</v>
      </c>
      <c r="AT16" s="122"/>
      <c r="AU16" s="457"/>
      <c r="AV16" s="457">
        <f t="shared" si="22"/>
        <v>0</v>
      </c>
      <c r="AW16" s="122">
        <f t="shared" si="23"/>
        <v>0</v>
      </c>
      <c r="AX16" s="249"/>
      <c r="AY16" s="457"/>
      <c r="AZ16" s="249">
        <f t="shared" si="24"/>
        <v>0</v>
      </c>
      <c r="BA16" s="457">
        <f t="shared" si="25"/>
        <v>0</v>
      </c>
      <c r="BB16" s="122">
        <f t="shared" si="26"/>
        <v>0</v>
      </c>
      <c r="BC16" s="122"/>
      <c r="BD16" s="457"/>
      <c r="BE16" s="458">
        <f t="shared" si="27"/>
        <v>0</v>
      </c>
    </row>
    <row r="17" spans="1:57" s="76" customFormat="1" ht="30" customHeight="1">
      <c r="A17" s="96" t="s">
        <v>490</v>
      </c>
      <c r="B17" s="176" t="s">
        <v>451</v>
      </c>
      <c r="C17" s="518"/>
      <c r="D17" s="122"/>
      <c r="E17" s="249"/>
      <c r="F17" s="249"/>
      <c r="G17" s="249">
        <f t="shared" si="7"/>
        <v>0</v>
      </c>
      <c r="H17" s="457">
        <f t="shared" si="8"/>
        <v>0</v>
      </c>
      <c r="I17" s="122"/>
      <c r="J17" s="122"/>
      <c r="K17" s="457"/>
      <c r="L17" s="457">
        <f t="shared" si="0"/>
        <v>0</v>
      </c>
      <c r="M17" s="122">
        <f t="shared" si="1"/>
        <v>0</v>
      </c>
      <c r="N17" s="249"/>
      <c r="O17" s="457"/>
      <c r="P17" s="249">
        <f t="shared" si="9"/>
        <v>0</v>
      </c>
      <c r="Q17" s="457">
        <f t="shared" si="10"/>
        <v>0</v>
      </c>
      <c r="R17" s="122">
        <f t="shared" si="2"/>
        <v>0</v>
      </c>
      <c r="S17" s="122"/>
      <c r="T17" s="457"/>
      <c r="U17" s="457">
        <f t="shared" si="3"/>
        <v>0</v>
      </c>
      <c r="V17" s="122">
        <f t="shared" si="4"/>
        <v>0</v>
      </c>
      <c r="W17" s="249"/>
      <c r="X17" s="457"/>
      <c r="Y17" s="249">
        <f t="shared" si="11"/>
        <v>0</v>
      </c>
      <c r="Z17" s="457">
        <f t="shared" si="12"/>
        <v>0</v>
      </c>
      <c r="AA17" s="122">
        <f t="shared" si="5"/>
        <v>0</v>
      </c>
      <c r="AB17" s="122"/>
      <c r="AC17" s="457"/>
      <c r="AD17" s="457">
        <f t="shared" si="6"/>
        <v>0</v>
      </c>
      <c r="AE17" s="122">
        <f t="shared" si="13"/>
        <v>0</v>
      </c>
      <c r="AF17" s="249"/>
      <c r="AG17" s="457"/>
      <c r="AH17" s="249">
        <f t="shared" si="14"/>
        <v>0</v>
      </c>
      <c r="AI17" s="457">
        <f t="shared" si="15"/>
        <v>0</v>
      </c>
      <c r="AJ17" s="122">
        <f t="shared" si="16"/>
        <v>0</v>
      </c>
      <c r="AK17" s="122"/>
      <c r="AL17" s="457"/>
      <c r="AM17" s="457">
        <f t="shared" si="17"/>
        <v>0</v>
      </c>
      <c r="AN17" s="122">
        <f t="shared" si="18"/>
        <v>0</v>
      </c>
      <c r="AO17" s="249"/>
      <c r="AP17" s="457"/>
      <c r="AQ17" s="249">
        <f t="shared" si="19"/>
        <v>0</v>
      </c>
      <c r="AR17" s="457">
        <f t="shared" si="20"/>
        <v>0</v>
      </c>
      <c r="AS17" s="122">
        <f t="shared" si="21"/>
        <v>0</v>
      </c>
      <c r="AT17" s="122"/>
      <c r="AU17" s="457"/>
      <c r="AV17" s="457">
        <f t="shared" si="22"/>
        <v>0</v>
      </c>
      <c r="AW17" s="122">
        <f t="shared" si="23"/>
        <v>0</v>
      </c>
      <c r="AX17" s="249"/>
      <c r="AY17" s="457"/>
      <c r="AZ17" s="249">
        <f t="shared" si="24"/>
        <v>0</v>
      </c>
      <c r="BA17" s="457">
        <f t="shared" si="25"/>
        <v>0</v>
      </c>
      <c r="BB17" s="122">
        <f t="shared" si="26"/>
        <v>0</v>
      </c>
      <c r="BC17" s="122"/>
      <c r="BD17" s="457"/>
      <c r="BE17" s="458">
        <f t="shared" si="27"/>
        <v>0</v>
      </c>
    </row>
    <row r="18" spans="1:57" ht="30" customHeight="1">
      <c r="A18" s="96" t="s">
        <v>494</v>
      </c>
      <c r="B18" s="176" t="s">
        <v>452</v>
      </c>
      <c r="C18" s="518"/>
      <c r="D18" s="122"/>
      <c r="E18" s="249"/>
      <c r="F18" s="249"/>
      <c r="G18" s="249">
        <f t="shared" si="7"/>
        <v>0</v>
      </c>
      <c r="H18" s="457">
        <f t="shared" si="8"/>
        <v>0</v>
      </c>
      <c r="I18" s="122"/>
      <c r="J18" s="122"/>
      <c r="K18" s="457"/>
      <c r="L18" s="457">
        <f t="shared" si="0"/>
        <v>0</v>
      </c>
      <c r="M18" s="122">
        <f t="shared" si="1"/>
        <v>0</v>
      </c>
      <c r="N18" s="249"/>
      <c r="O18" s="457"/>
      <c r="P18" s="249">
        <f t="shared" si="9"/>
        <v>0</v>
      </c>
      <c r="Q18" s="457">
        <f t="shared" si="10"/>
        <v>0</v>
      </c>
      <c r="R18" s="122">
        <f t="shared" si="2"/>
        <v>0</v>
      </c>
      <c r="S18" s="122"/>
      <c r="T18" s="457"/>
      <c r="U18" s="457">
        <f t="shared" si="3"/>
        <v>0</v>
      </c>
      <c r="V18" s="122">
        <f t="shared" si="4"/>
        <v>0</v>
      </c>
      <c r="W18" s="249"/>
      <c r="X18" s="457"/>
      <c r="Y18" s="249">
        <f t="shared" si="11"/>
        <v>0</v>
      </c>
      <c r="Z18" s="457">
        <f t="shared" si="12"/>
        <v>0</v>
      </c>
      <c r="AA18" s="122">
        <f t="shared" si="5"/>
        <v>0</v>
      </c>
      <c r="AB18" s="122"/>
      <c r="AC18" s="457"/>
      <c r="AD18" s="457">
        <f t="shared" si="6"/>
        <v>0</v>
      </c>
      <c r="AE18" s="122">
        <f t="shared" si="13"/>
        <v>0</v>
      </c>
      <c r="AF18" s="249"/>
      <c r="AG18" s="457"/>
      <c r="AH18" s="249">
        <f t="shared" si="14"/>
        <v>0</v>
      </c>
      <c r="AI18" s="457">
        <f t="shared" si="15"/>
        <v>0</v>
      </c>
      <c r="AJ18" s="122">
        <f t="shared" si="16"/>
        <v>0</v>
      </c>
      <c r="AK18" s="122"/>
      <c r="AL18" s="457"/>
      <c r="AM18" s="457">
        <f t="shared" si="17"/>
        <v>0</v>
      </c>
      <c r="AN18" s="122">
        <f t="shared" si="18"/>
        <v>0</v>
      </c>
      <c r="AO18" s="249"/>
      <c r="AP18" s="457"/>
      <c r="AQ18" s="249">
        <f t="shared" si="19"/>
        <v>0</v>
      </c>
      <c r="AR18" s="457">
        <f t="shared" si="20"/>
        <v>0</v>
      </c>
      <c r="AS18" s="122">
        <f t="shared" si="21"/>
        <v>0</v>
      </c>
      <c r="AT18" s="122"/>
      <c r="AU18" s="457"/>
      <c r="AV18" s="457">
        <f t="shared" si="22"/>
        <v>0</v>
      </c>
      <c r="AW18" s="122">
        <f t="shared" si="23"/>
        <v>0</v>
      </c>
      <c r="AX18" s="249"/>
      <c r="AY18" s="457"/>
      <c r="AZ18" s="249">
        <f t="shared" si="24"/>
        <v>0</v>
      </c>
      <c r="BA18" s="457">
        <f t="shared" si="25"/>
        <v>0</v>
      </c>
      <c r="BB18" s="122">
        <f t="shared" si="26"/>
        <v>0</v>
      </c>
      <c r="BC18" s="122"/>
      <c r="BD18" s="457"/>
      <c r="BE18" s="458">
        <f t="shared" si="27"/>
        <v>0</v>
      </c>
    </row>
    <row r="19" spans="1:57" ht="30" customHeight="1">
      <c r="A19" s="96" t="s">
        <v>491</v>
      </c>
      <c r="B19" s="176" t="s">
        <v>453</v>
      </c>
      <c r="C19" s="518"/>
      <c r="D19" s="122"/>
      <c r="E19" s="249"/>
      <c r="F19" s="249"/>
      <c r="G19" s="249">
        <f t="shared" si="7"/>
        <v>0</v>
      </c>
      <c r="H19" s="457">
        <f t="shared" si="8"/>
        <v>0</v>
      </c>
      <c r="I19" s="122"/>
      <c r="J19" s="122"/>
      <c r="K19" s="457"/>
      <c r="L19" s="457">
        <f t="shared" si="0"/>
        <v>0</v>
      </c>
      <c r="M19" s="122">
        <f t="shared" si="1"/>
        <v>0</v>
      </c>
      <c r="N19" s="249"/>
      <c r="O19" s="457"/>
      <c r="P19" s="249">
        <f t="shared" si="9"/>
        <v>0</v>
      </c>
      <c r="Q19" s="457">
        <f t="shared" si="10"/>
        <v>0</v>
      </c>
      <c r="R19" s="122">
        <f t="shared" si="2"/>
        <v>0</v>
      </c>
      <c r="S19" s="122"/>
      <c r="T19" s="457"/>
      <c r="U19" s="457">
        <f t="shared" si="3"/>
        <v>0</v>
      </c>
      <c r="V19" s="122">
        <f t="shared" si="4"/>
        <v>0</v>
      </c>
      <c r="W19" s="249"/>
      <c r="X19" s="457"/>
      <c r="Y19" s="249">
        <f t="shared" si="11"/>
        <v>0</v>
      </c>
      <c r="Z19" s="457">
        <f t="shared" si="12"/>
        <v>0</v>
      </c>
      <c r="AA19" s="122">
        <f t="shared" si="5"/>
        <v>0</v>
      </c>
      <c r="AB19" s="122"/>
      <c r="AC19" s="457"/>
      <c r="AD19" s="457">
        <f t="shared" si="6"/>
        <v>0</v>
      </c>
      <c r="AE19" s="122">
        <f t="shared" si="13"/>
        <v>0</v>
      </c>
      <c r="AF19" s="249"/>
      <c r="AG19" s="457"/>
      <c r="AH19" s="249">
        <f t="shared" si="14"/>
        <v>0</v>
      </c>
      <c r="AI19" s="457">
        <f t="shared" si="15"/>
        <v>0</v>
      </c>
      <c r="AJ19" s="122">
        <f t="shared" si="16"/>
        <v>0</v>
      </c>
      <c r="AK19" s="122"/>
      <c r="AL19" s="457"/>
      <c r="AM19" s="457">
        <f t="shared" si="17"/>
        <v>0</v>
      </c>
      <c r="AN19" s="122">
        <f t="shared" si="18"/>
        <v>0</v>
      </c>
      <c r="AO19" s="249"/>
      <c r="AP19" s="457"/>
      <c r="AQ19" s="249">
        <f t="shared" si="19"/>
        <v>0</v>
      </c>
      <c r="AR19" s="457">
        <f t="shared" si="20"/>
        <v>0</v>
      </c>
      <c r="AS19" s="122">
        <f t="shared" si="21"/>
        <v>0</v>
      </c>
      <c r="AT19" s="122"/>
      <c r="AU19" s="457"/>
      <c r="AV19" s="457">
        <f t="shared" si="22"/>
        <v>0</v>
      </c>
      <c r="AW19" s="122">
        <f t="shared" si="23"/>
        <v>0</v>
      </c>
      <c r="AX19" s="249"/>
      <c r="AY19" s="457"/>
      <c r="AZ19" s="249">
        <f t="shared" si="24"/>
        <v>0</v>
      </c>
      <c r="BA19" s="457">
        <f t="shared" si="25"/>
        <v>0</v>
      </c>
      <c r="BB19" s="122">
        <f t="shared" si="26"/>
        <v>0</v>
      </c>
      <c r="BC19" s="122"/>
      <c r="BD19" s="457"/>
      <c r="BE19" s="458">
        <f t="shared" si="27"/>
        <v>0</v>
      </c>
    </row>
    <row r="20" spans="1:57" ht="60.75" customHeight="1">
      <c r="A20" s="96" t="s">
        <v>492</v>
      </c>
      <c r="B20" s="176" t="s">
        <v>454</v>
      </c>
      <c r="C20" s="518"/>
      <c r="D20" s="122"/>
      <c r="E20" s="249"/>
      <c r="F20" s="249"/>
      <c r="G20" s="249">
        <f t="shared" si="7"/>
        <v>0</v>
      </c>
      <c r="H20" s="457">
        <f t="shared" si="8"/>
        <v>0</v>
      </c>
      <c r="I20" s="122"/>
      <c r="J20" s="122"/>
      <c r="K20" s="457"/>
      <c r="L20" s="457">
        <f t="shared" si="0"/>
        <v>0</v>
      </c>
      <c r="M20" s="122">
        <f t="shared" si="1"/>
        <v>0</v>
      </c>
      <c r="N20" s="249"/>
      <c r="O20" s="457"/>
      <c r="P20" s="249">
        <f t="shared" si="9"/>
        <v>0</v>
      </c>
      <c r="Q20" s="457">
        <f t="shared" si="10"/>
        <v>0</v>
      </c>
      <c r="R20" s="122">
        <f t="shared" si="2"/>
        <v>0</v>
      </c>
      <c r="S20" s="122"/>
      <c r="T20" s="457"/>
      <c r="U20" s="457">
        <f t="shared" si="3"/>
        <v>0</v>
      </c>
      <c r="V20" s="122">
        <f t="shared" si="4"/>
        <v>0</v>
      </c>
      <c r="W20" s="249"/>
      <c r="X20" s="457"/>
      <c r="Y20" s="249">
        <f t="shared" si="11"/>
        <v>0</v>
      </c>
      <c r="Z20" s="457">
        <f t="shared" si="12"/>
        <v>0</v>
      </c>
      <c r="AA20" s="122">
        <f t="shared" si="5"/>
        <v>0</v>
      </c>
      <c r="AB20" s="122"/>
      <c r="AC20" s="457"/>
      <c r="AD20" s="457">
        <f t="shared" si="6"/>
        <v>0</v>
      </c>
      <c r="AE20" s="122">
        <f t="shared" si="13"/>
        <v>0</v>
      </c>
      <c r="AF20" s="249"/>
      <c r="AG20" s="457"/>
      <c r="AH20" s="249">
        <f t="shared" si="14"/>
        <v>0</v>
      </c>
      <c r="AI20" s="457">
        <f t="shared" si="15"/>
        <v>0</v>
      </c>
      <c r="AJ20" s="122">
        <f t="shared" si="16"/>
        <v>0</v>
      </c>
      <c r="AK20" s="122"/>
      <c r="AL20" s="457"/>
      <c r="AM20" s="457">
        <f t="shared" si="17"/>
        <v>0</v>
      </c>
      <c r="AN20" s="122">
        <f t="shared" si="18"/>
        <v>0</v>
      </c>
      <c r="AO20" s="249"/>
      <c r="AP20" s="457"/>
      <c r="AQ20" s="249">
        <f t="shared" si="19"/>
        <v>0</v>
      </c>
      <c r="AR20" s="457">
        <f t="shared" si="20"/>
        <v>0</v>
      </c>
      <c r="AS20" s="122">
        <f t="shared" si="21"/>
        <v>0</v>
      </c>
      <c r="AT20" s="122"/>
      <c r="AU20" s="457"/>
      <c r="AV20" s="457">
        <f t="shared" si="22"/>
        <v>0</v>
      </c>
      <c r="AW20" s="122">
        <f t="shared" si="23"/>
        <v>0</v>
      </c>
      <c r="AX20" s="249"/>
      <c r="AY20" s="457"/>
      <c r="AZ20" s="249">
        <f t="shared" si="24"/>
        <v>0</v>
      </c>
      <c r="BA20" s="457">
        <f t="shared" si="25"/>
        <v>0</v>
      </c>
      <c r="BB20" s="122">
        <f t="shared" si="26"/>
        <v>0</v>
      </c>
      <c r="BC20" s="122"/>
      <c r="BD20" s="457"/>
      <c r="BE20" s="458">
        <f t="shared" si="27"/>
        <v>0</v>
      </c>
    </row>
    <row r="21" spans="1:57" ht="30" customHeight="1">
      <c r="A21" s="96" t="s">
        <v>495</v>
      </c>
      <c r="B21" s="176" t="s">
        <v>455</v>
      </c>
      <c r="C21" s="518"/>
      <c r="D21" s="122"/>
      <c r="E21" s="249"/>
      <c r="F21" s="249"/>
      <c r="G21" s="249">
        <f t="shared" si="7"/>
        <v>0</v>
      </c>
      <c r="H21" s="457">
        <f t="shared" si="8"/>
        <v>0</v>
      </c>
      <c r="I21" s="122"/>
      <c r="J21" s="122"/>
      <c r="K21" s="457"/>
      <c r="L21" s="457">
        <f t="shared" si="0"/>
        <v>0</v>
      </c>
      <c r="M21" s="122">
        <f t="shared" si="1"/>
        <v>0</v>
      </c>
      <c r="N21" s="249"/>
      <c r="O21" s="457"/>
      <c r="P21" s="249">
        <f t="shared" si="9"/>
        <v>0</v>
      </c>
      <c r="Q21" s="457">
        <f t="shared" si="10"/>
        <v>0</v>
      </c>
      <c r="R21" s="122">
        <f t="shared" si="2"/>
        <v>0</v>
      </c>
      <c r="S21" s="122"/>
      <c r="T21" s="457"/>
      <c r="U21" s="457">
        <f t="shared" si="3"/>
        <v>0</v>
      </c>
      <c r="V21" s="122">
        <f t="shared" si="4"/>
        <v>0</v>
      </c>
      <c r="W21" s="249"/>
      <c r="X21" s="457"/>
      <c r="Y21" s="249">
        <f t="shared" si="11"/>
        <v>0</v>
      </c>
      <c r="Z21" s="457">
        <f t="shared" si="12"/>
        <v>0</v>
      </c>
      <c r="AA21" s="122">
        <f t="shared" si="5"/>
        <v>0</v>
      </c>
      <c r="AB21" s="122"/>
      <c r="AC21" s="457"/>
      <c r="AD21" s="457">
        <f t="shared" si="6"/>
        <v>0</v>
      </c>
      <c r="AE21" s="122">
        <f t="shared" si="13"/>
        <v>0</v>
      </c>
      <c r="AF21" s="249"/>
      <c r="AG21" s="457"/>
      <c r="AH21" s="249">
        <f t="shared" si="14"/>
        <v>0</v>
      </c>
      <c r="AI21" s="457">
        <f t="shared" si="15"/>
        <v>0</v>
      </c>
      <c r="AJ21" s="122">
        <f t="shared" si="16"/>
        <v>0</v>
      </c>
      <c r="AK21" s="122"/>
      <c r="AL21" s="457"/>
      <c r="AM21" s="457">
        <f t="shared" si="17"/>
        <v>0</v>
      </c>
      <c r="AN21" s="122">
        <f t="shared" si="18"/>
        <v>0</v>
      </c>
      <c r="AO21" s="249"/>
      <c r="AP21" s="457"/>
      <c r="AQ21" s="249">
        <f t="shared" si="19"/>
        <v>0</v>
      </c>
      <c r="AR21" s="457">
        <f t="shared" si="20"/>
        <v>0</v>
      </c>
      <c r="AS21" s="122">
        <f t="shared" si="21"/>
        <v>0</v>
      </c>
      <c r="AT21" s="122"/>
      <c r="AU21" s="457"/>
      <c r="AV21" s="457">
        <f t="shared" si="22"/>
        <v>0</v>
      </c>
      <c r="AW21" s="122">
        <f t="shared" si="23"/>
        <v>0</v>
      </c>
      <c r="AX21" s="249"/>
      <c r="AY21" s="457"/>
      <c r="AZ21" s="249">
        <f t="shared" si="24"/>
        <v>0</v>
      </c>
      <c r="BA21" s="457">
        <f t="shared" si="25"/>
        <v>0</v>
      </c>
      <c r="BB21" s="122">
        <f t="shared" si="26"/>
        <v>0</v>
      </c>
      <c r="BC21" s="122"/>
      <c r="BD21" s="457"/>
      <c r="BE21" s="458">
        <f t="shared" si="27"/>
        <v>0</v>
      </c>
    </row>
    <row r="22" spans="1:57" ht="15" customHeight="1">
      <c r="A22" s="96" t="s">
        <v>491</v>
      </c>
      <c r="B22" s="176" t="s">
        <v>456</v>
      </c>
      <c r="C22" s="518"/>
      <c r="D22" s="122"/>
      <c r="E22" s="249"/>
      <c r="F22" s="249"/>
      <c r="G22" s="249">
        <f t="shared" si="7"/>
        <v>0</v>
      </c>
      <c r="H22" s="457">
        <f t="shared" si="8"/>
        <v>0</v>
      </c>
      <c r="I22" s="122"/>
      <c r="J22" s="122"/>
      <c r="K22" s="457"/>
      <c r="L22" s="457">
        <f t="shared" si="0"/>
        <v>0</v>
      </c>
      <c r="M22" s="122">
        <f t="shared" si="1"/>
        <v>0</v>
      </c>
      <c r="N22" s="249"/>
      <c r="O22" s="457"/>
      <c r="P22" s="249">
        <f t="shared" si="9"/>
        <v>0</v>
      </c>
      <c r="Q22" s="457">
        <f t="shared" si="10"/>
        <v>0</v>
      </c>
      <c r="R22" s="122">
        <f t="shared" si="2"/>
        <v>0</v>
      </c>
      <c r="S22" s="122"/>
      <c r="T22" s="457"/>
      <c r="U22" s="457">
        <f t="shared" si="3"/>
        <v>0</v>
      </c>
      <c r="V22" s="122">
        <f t="shared" si="4"/>
        <v>0</v>
      </c>
      <c r="W22" s="249"/>
      <c r="X22" s="457"/>
      <c r="Y22" s="249">
        <f t="shared" si="11"/>
        <v>0</v>
      </c>
      <c r="Z22" s="457">
        <f t="shared" si="12"/>
        <v>0</v>
      </c>
      <c r="AA22" s="122">
        <f t="shared" si="5"/>
        <v>0</v>
      </c>
      <c r="AB22" s="122"/>
      <c r="AC22" s="457"/>
      <c r="AD22" s="457">
        <f t="shared" si="6"/>
        <v>0</v>
      </c>
      <c r="AE22" s="122">
        <f t="shared" si="13"/>
        <v>0</v>
      </c>
      <c r="AF22" s="249"/>
      <c r="AG22" s="457"/>
      <c r="AH22" s="249">
        <f t="shared" si="14"/>
        <v>0</v>
      </c>
      <c r="AI22" s="457">
        <f t="shared" si="15"/>
        <v>0</v>
      </c>
      <c r="AJ22" s="122">
        <f t="shared" si="16"/>
        <v>0</v>
      </c>
      <c r="AK22" s="122"/>
      <c r="AL22" s="457"/>
      <c r="AM22" s="457">
        <f t="shared" si="17"/>
        <v>0</v>
      </c>
      <c r="AN22" s="122">
        <f t="shared" si="18"/>
        <v>0</v>
      </c>
      <c r="AO22" s="249"/>
      <c r="AP22" s="457"/>
      <c r="AQ22" s="249">
        <f t="shared" si="19"/>
        <v>0</v>
      </c>
      <c r="AR22" s="457">
        <f t="shared" si="20"/>
        <v>0</v>
      </c>
      <c r="AS22" s="122">
        <f t="shared" si="21"/>
        <v>0</v>
      </c>
      <c r="AT22" s="122"/>
      <c r="AU22" s="457"/>
      <c r="AV22" s="457">
        <f t="shared" si="22"/>
        <v>0</v>
      </c>
      <c r="AW22" s="122">
        <f t="shared" si="23"/>
        <v>0</v>
      </c>
      <c r="AX22" s="249"/>
      <c r="AY22" s="457"/>
      <c r="AZ22" s="249">
        <f t="shared" si="24"/>
        <v>0</v>
      </c>
      <c r="BA22" s="457">
        <f t="shared" si="25"/>
        <v>0</v>
      </c>
      <c r="BB22" s="122">
        <f t="shared" si="26"/>
        <v>0</v>
      </c>
      <c r="BC22" s="122"/>
      <c r="BD22" s="457"/>
      <c r="BE22" s="458">
        <f t="shared" si="27"/>
        <v>0</v>
      </c>
    </row>
    <row r="23" spans="1:57" ht="15" customHeight="1">
      <c r="A23" s="96" t="s">
        <v>492</v>
      </c>
      <c r="B23" s="176" t="s">
        <v>457</v>
      </c>
      <c r="C23" s="518"/>
      <c r="D23" s="122"/>
      <c r="E23" s="249"/>
      <c r="F23" s="249"/>
      <c r="G23" s="249">
        <f t="shared" si="7"/>
        <v>0</v>
      </c>
      <c r="H23" s="457">
        <f t="shared" si="8"/>
        <v>0</v>
      </c>
      <c r="I23" s="122"/>
      <c r="J23" s="122"/>
      <c r="K23" s="457"/>
      <c r="L23" s="457">
        <f t="shared" si="0"/>
        <v>0</v>
      </c>
      <c r="M23" s="122">
        <f t="shared" si="1"/>
        <v>0</v>
      </c>
      <c r="N23" s="249"/>
      <c r="O23" s="457"/>
      <c r="P23" s="249">
        <f t="shared" si="9"/>
        <v>0</v>
      </c>
      <c r="Q23" s="457">
        <f t="shared" si="10"/>
        <v>0</v>
      </c>
      <c r="R23" s="122">
        <f t="shared" si="2"/>
        <v>0</v>
      </c>
      <c r="S23" s="122"/>
      <c r="T23" s="457"/>
      <c r="U23" s="457">
        <f t="shared" si="3"/>
        <v>0</v>
      </c>
      <c r="V23" s="122">
        <f t="shared" si="4"/>
        <v>0</v>
      </c>
      <c r="W23" s="249"/>
      <c r="X23" s="457"/>
      <c r="Y23" s="249">
        <f t="shared" si="11"/>
        <v>0</v>
      </c>
      <c r="Z23" s="457">
        <f t="shared" si="12"/>
        <v>0</v>
      </c>
      <c r="AA23" s="122">
        <f t="shared" si="5"/>
        <v>0</v>
      </c>
      <c r="AB23" s="122"/>
      <c r="AC23" s="457"/>
      <c r="AD23" s="457">
        <f t="shared" si="6"/>
        <v>0</v>
      </c>
      <c r="AE23" s="122">
        <f t="shared" si="13"/>
        <v>0</v>
      </c>
      <c r="AF23" s="249"/>
      <c r="AG23" s="457"/>
      <c r="AH23" s="249">
        <f t="shared" si="14"/>
        <v>0</v>
      </c>
      <c r="AI23" s="457">
        <f t="shared" si="15"/>
        <v>0</v>
      </c>
      <c r="AJ23" s="122">
        <f t="shared" si="16"/>
        <v>0</v>
      </c>
      <c r="AK23" s="122"/>
      <c r="AL23" s="457"/>
      <c r="AM23" s="457">
        <f t="shared" si="17"/>
        <v>0</v>
      </c>
      <c r="AN23" s="122">
        <f t="shared" si="18"/>
        <v>0</v>
      </c>
      <c r="AO23" s="249"/>
      <c r="AP23" s="457"/>
      <c r="AQ23" s="249">
        <f t="shared" si="19"/>
        <v>0</v>
      </c>
      <c r="AR23" s="457">
        <f t="shared" si="20"/>
        <v>0</v>
      </c>
      <c r="AS23" s="122">
        <f t="shared" si="21"/>
        <v>0</v>
      </c>
      <c r="AT23" s="122"/>
      <c r="AU23" s="457"/>
      <c r="AV23" s="457">
        <f t="shared" si="22"/>
        <v>0</v>
      </c>
      <c r="AW23" s="122">
        <f t="shared" si="23"/>
        <v>0</v>
      </c>
      <c r="AX23" s="249"/>
      <c r="AY23" s="457"/>
      <c r="AZ23" s="249">
        <f t="shared" si="24"/>
        <v>0</v>
      </c>
      <c r="BA23" s="457">
        <f t="shared" si="25"/>
        <v>0</v>
      </c>
      <c r="BB23" s="122">
        <f t="shared" si="26"/>
        <v>0</v>
      </c>
      <c r="BC23" s="122"/>
      <c r="BD23" s="457"/>
      <c r="BE23" s="458">
        <f t="shared" si="27"/>
        <v>0</v>
      </c>
    </row>
    <row r="24" spans="1:57" ht="15" customHeight="1">
      <c r="A24" s="96" t="s">
        <v>493</v>
      </c>
      <c r="B24" s="176" t="s">
        <v>458</v>
      </c>
      <c r="C24" s="518"/>
      <c r="D24" s="122"/>
      <c r="E24" s="249"/>
      <c r="F24" s="249"/>
      <c r="G24" s="249">
        <f t="shared" si="7"/>
        <v>0</v>
      </c>
      <c r="H24" s="457">
        <f t="shared" si="8"/>
        <v>0</v>
      </c>
      <c r="I24" s="122"/>
      <c r="J24" s="122"/>
      <c r="K24" s="457"/>
      <c r="L24" s="457">
        <f t="shared" si="0"/>
        <v>0</v>
      </c>
      <c r="M24" s="122">
        <f t="shared" si="1"/>
        <v>0</v>
      </c>
      <c r="N24" s="249"/>
      <c r="O24" s="457"/>
      <c r="P24" s="249">
        <f t="shared" si="9"/>
        <v>0</v>
      </c>
      <c r="Q24" s="457">
        <f t="shared" si="10"/>
        <v>0</v>
      </c>
      <c r="R24" s="122">
        <f t="shared" si="2"/>
        <v>0</v>
      </c>
      <c r="S24" s="122"/>
      <c r="T24" s="457"/>
      <c r="U24" s="457">
        <f t="shared" si="3"/>
        <v>0</v>
      </c>
      <c r="V24" s="122">
        <f t="shared" si="4"/>
        <v>0</v>
      </c>
      <c r="W24" s="249"/>
      <c r="X24" s="457"/>
      <c r="Y24" s="249">
        <f t="shared" si="11"/>
        <v>0</v>
      </c>
      <c r="Z24" s="457">
        <f t="shared" si="12"/>
        <v>0</v>
      </c>
      <c r="AA24" s="122">
        <f t="shared" si="5"/>
        <v>0</v>
      </c>
      <c r="AB24" s="122"/>
      <c r="AC24" s="457"/>
      <c r="AD24" s="457">
        <f t="shared" si="6"/>
        <v>0</v>
      </c>
      <c r="AE24" s="122">
        <f t="shared" si="13"/>
        <v>0</v>
      </c>
      <c r="AF24" s="249"/>
      <c r="AG24" s="457"/>
      <c r="AH24" s="249">
        <f t="shared" si="14"/>
        <v>0</v>
      </c>
      <c r="AI24" s="457">
        <f t="shared" si="15"/>
        <v>0</v>
      </c>
      <c r="AJ24" s="122">
        <f t="shared" si="16"/>
        <v>0</v>
      </c>
      <c r="AK24" s="122"/>
      <c r="AL24" s="457"/>
      <c r="AM24" s="457">
        <f t="shared" si="17"/>
        <v>0</v>
      </c>
      <c r="AN24" s="122">
        <f t="shared" si="18"/>
        <v>0</v>
      </c>
      <c r="AO24" s="249"/>
      <c r="AP24" s="457"/>
      <c r="AQ24" s="249">
        <f t="shared" si="19"/>
        <v>0</v>
      </c>
      <c r="AR24" s="457">
        <f t="shared" si="20"/>
        <v>0</v>
      </c>
      <c r="AS24" s="122">
        <f t="shared" si="21"/>
        <v>0</v>
      </c>
      <c r="AT24" s="122"/>
      <c r="AU24" s="457"/>
      <c r="AV24" s="457">
        <f t="shared" si="22"/>
        <v>0</v>
      </c>
      <c r="AW24" s="122">
        <f t="shared" si="23"/>
        <v>0</v>
      </c>
      <c r="AX24" s="249"/>
      <c r="AY24" s="457"/>
      <c r="AZ24" s="249">
        <f t="shared" si="24"/>
        <v>0</v>
      </c>
      <c r="BA24" s="457">
        <f t="shared" si="25"/>
        <v>0</v>
      </c>
      <c r="BB24" s="122">
        <f t="shared" si="26"/>
        <v>0</v>
      </c>
      <c r="BC24" s="122"/>
      <c r="BD24" s="457"/>
      <c r="BE24" s="458">
        <f t="shared" si="27"/>
        <v>0</v>
      </c>
    </row>
    <row r="25" spans="1:57" ht="30" customHeight="1">
      <c r="A25" s="96" t="s">
        <v>496</v>
      </c>
      <c r="B25" s="176" t="s">
        <v>459</v>
      </c>
      <c r="C25" s="518"/>
      <c r="D25" s="122"/>
      <c r="E25" s="249"/>
      <c r="F25" s="249"/>
      <c r="G25" s="249">
        <f t="shared" si="7"/>
        <v>0</v>
      </c>
      <c r="H25" s="457">
        <f t="shared" si="8"/>
        <v>0</v>
      </c>
      <c r="I25" s="122"/>
      <c r="J25" s="122"/>
      <c r="K25" s="457"/>
      <c r="L25" s="457">
        <f t="shared" si="0"/>
        <v>0</v>
      </c>
      <c r="M25" s="122">
        <f t="shared" si="1"/>
        <v>0</v>
      </c>
      <c r="N25" s="249"/>
      <c r="O25" s="457"/>
      <c r="P25" s="249">
        <f t="shared" si="9"/>
        <v>0</v>
      </c>
      <c r="Q25" s="457">
        <f t="shared" si="10"/>
        <v>0</v>
      </c>
      <c r="R25" s="122">
        <f t="shared" si="2"/>
        <v>0</v>
      </c>
      <c r="S25" s="122"/>
      <c r="T25" s="457"/>
      <c r="U25" s="457">
        <f t="shared" si="3"/>
        <v>0</v>
      </c>
      <c r="V25" s="122">
        <f t="shared" si="4"/>
        <v>0</v>
      </c>
      <c r="W25" s="249"/>
      <c r="X25" s="457"/>
      <c r="Y25" s="249">
        <f t="shared" si="11"/>
        <v>0</v>
      </c>
      <c r="Z25" s="457">
        <f t="shared" si="12"/>
        <v>0</v>
      </c>
      <c r="AA25" s="122">
        <f t="shared" si="5"/>
        <v>0</v>
      </c>
      <c r="AB25" s="122"/>
      <c r="AC25" s="457"/>
      <c r="AD25" s="457">
        <f t="shared" si="6"/>
        <v>0</v>
      </c>
      <c r="AE25" s="122">
        <f t="shared" si="13"/>
        <v>0</v>
      </c>
      <c r="AF25" s="249"/>
      <c r="AG25" s="457"/>
      <c r="AH25" s="249">
        <f t="shared" si="14"/>
        <v>0</v>
      </c>
      <c r="AI25" s="457">
        <f t="shared" si="15"/>
        <v>0</v>
      </c>
      <c r="AJ25" s="122">
        <f t="shared" si="16"/>
        <v>0</v>
      </c>
      <c r="AK25" s="122"/>
      <c r="AL25" s="457"/>
      <c r="AM25" s="457">
        <f t="shared" si="17"/>
        <v>0</v>
      </c>
      <c r="AN25" s="122">
        <f t="shared" si="18"/>
        <v>0</v>
      </c>
      <c r="AO25" s="249"/>
      <c r="AP25" s="457"/>
      <c r="AQ25" s="249">
        <f t="shared" si="19"/>
        <v>0</v>
      </c>
      <c r="AR25" s="457">
        <f t="shared" si="20"/>
        <v>0</v>
      </c>
      <c r="AS25" s="122">
        <f t="shared" si="21"/>
        <v>0</v>
      </c>
      <c r="AT25" s="122"/>
      <c r="AU25" s="457"/>
      <c r="AV25" s="457">
        <f t="shared" si="22"/>
        <v>0</v>
      </c>
      <c r="AW25" s="122">
        <f t="shared" si="23"/>
        <v>0</v>
      </c>
      <c r="AX25" s="249"/>
      <c r="AY25" s="457"/>
      <c r="AZ25" s="249">
        <f t="shared" si="24"/>
        <v>0</v>
      </c>
      <c r="BA25" s="457">
        <f t="shared" si="25"/>
        <v>0</v>
      </c>
      <c r="BB25" s="122">
        <f t="shared" si="26"/>
        <v>0</v>
      </c>
      <c r="BC25" s="122"/>
      <c r="BD25" s="457"/>
      <c r="BE25" s="458">
        <f t="shared" si="27"/>
        <v>0</v>
      </c>
    </row>
    <row r="26" spans="1:57" ht="15" customHeight="1">
      <c r="A26" s="96" t="s">
        <v>497</v>
      </c>
      <c r="B26" s="176" t="s">
        <v>460</v>
      </c>
      <c r="C26" s="518"/>
      <c r="D26" s="122"/>
      <c r="E26" s="249"/>
      <c r="F26" s="249"/>
      <c r="G26" s="249">
        <f t="shared" si="7"/>
        <v>0</v>
      </c>
      <c r="H26" s="457">
        <f t="shared" si="8"/>
        <v>0</v>
      </c>
      <c r="I26" s="122"/>
      <c r="J26" s="122"/>
      <c r="K26" s="457"/>
      <c r="L26" s="457">
        <f t="shared" si="0"/>
        <v>0</v>
      </c>
      <c r="M26" s="122">
        <f t="shared" si="1"/>
        <v>0</v>
      </c>
      <c r="N26" s="249"/>
      <c r="O26" s="457"/>
      <c r="P26" s="249">
        <f t="shared" si="9"/>
        <v>0</v>
      </c>
      <c r="Q26" s="457">
        <f t="shared" si="10"/>
        <v>0</v>
      </c>
      <c r="R26" s="122">
        <f t="shared" si="2"/>
        <v>0</v>
      </c>
      <c r="S26" s="122"/>
      <c r="T26" s="457"/>
      <c r="U26" s="457">
        <f t="shared" si="3"/>
        <v>0</v>
      </c>
      <c r="V26" s="122">
        <f t="shared" si="4"/>
        <v>0</v>
      </c>
      <c r="W26" s="249"/>
      <c r="X26" s="457"/>
      <c r="Y26" s="249">
        <f t="shared" si="11"/>
        <v>0</v>
      </c>
      <c r="Z26" s="457">
        <f t="shared" si="12"/>
        <v>0</v>
      </c>
      <c r="AA26" s="122">
        <f t="shared" si="5"/>
        <v>0</v>
      </c>
      <c r="AB26" s="122"/>
      <c r="AC26" s="457"/>
      <c r="AD26" s="457">
        <f t="shared" si="6"/>
        <v>0</v>
      </c>
      <c r="AE26" s="122">
        <f t="shared" si="13"/>
        <v>0</v>
      </c>
      <c r="AF26" s="249"/>
      <c r="AG26" s="457"/>
      <c r="AH26" s="249">
        <f t="shared" si="14"/>
        <v>0</v>
      </c>
      <c r="AI26" s="457">
        <f t="shared" si="15"/>
        <v>0</v>
      </c>
      <c r="AJ26" s="122">
        <f t="shared" si="16"/>
        <v>0</v>
      </c>
      <c r="AK26" s="122"/>
      <c r="AL26" s="457"/>
      <c r="AM26" s="457">
        <f t="shared" si="17"/>
        <v>0</v>
      </c>
      <c r="AN26" s="122">
        <f t="shared" si="18"/>
        <v>0</v>
      </c>
      <c r="AO26" s="249"/>
      <c r="AP26" s="457"/>
      <c r="AQ26" s="249">
        <f t="shared" si="19"/>
        <v>0</v>
      </c>
      <c r="AR26" s="457">
        <f t="shared" si="20"/>
        <v>0</v>
      </c>
      <c r="AS26" s="122">
        <f t="shared" si="21"/>
        <v>0</v>
      </c>
      <c r="AT26" s="122"/>
      <c r="AU26" s="457"/>
      <c r="AV26" s="457">
        <f t="shared" si="22"/>
        <v>0</v>
      </c>
      <c r="AW26" s="122">
        <f t="shared" si="23"/>
        <v>0</v>
      </c>
      <c r="AX26" s="249"/>
      <c r="AY26" s="457"/>
      <c r="AZ26" s="249">
        <f t="shared" si="24"/>
        <v>0</v>
      </c>
      <c r="BA26" s="457">
        <f t="shared" si="25"/>
        <v>0</v>
      </c>
      <c r="BB26" s="122">
        <f t="shared" si="26"/>
        <v>0</v>
      </c>
      <c r="BC26" s="122"/>
      <c r="BD26" s="457"/>
      <c r="BE26" s="458">
        <f t="shared" si="27"/>
        <v>0</v>
      </c>
    </row>
    <row r="27" spans="1:57" ht="15" customHeight="1">
      <c r="A27" s="96" t="s">
        <v>498</v>
      </c>
      <c r="B27" s="176" t="s">
        <v>267</v>
      </c>
      <c r="C27" s="518"/>
      <c r="D27" s="122"/>
      <c r="E27" s="249"/>
      <c r="F27" s="249"/>
      <c r="G27" s="249">
        <f t="shared" si="7"/>
        <v>0</v>
      </c>
      <c r="H27" s="457">
        <f t="shared" si="8"/>
        <v>0</v>
      </c>
      <c r="I27" s="122"/>
      <c r="J27" s="122"/>
      <c r="K27" s="457"/>
      <c r="L27" s="457">
        <f t="shared" si="0"/>
        <v>0</v>
      </c>
      <c r="M27" s="122">
        <f t="shared" si="1"/>
        <v>0</v>
      </c>
      <c r="N27" s="249"/>
      <c r="O27" s="457"/>
      <c r="P27" s="249">
        <f t="shared" si="9"/>
        <v>0</v>
      </c>
      <c r="Q27" s="457">
        <f t="shared" si="10"/>
        <v>0</v>
      </c>
      <c r="R27" s="122">
        <f t="shared" si="2"/>
        <v>0</v>
      </c>
      <c r="S27" s="122"/>
      <c r="T27" s="457"/>
      <c r="U27" s="457">
        <f t="shared" si="3"/>
        <v>0</v>
      </c>
      <c r="V27" s="122">
        <f t="shared" si="4"/>
        <v>0</v>
      </c>
      <c r="W27" s="249"/>
      <c r="X27" s="457"/>
      <c r="Y27" s="249">
        <f t="shared" si="11"/>
        <v>0</v>
      </c>
      <c r="Z27" s="457">
        <f t="shared" si="12"/>
        <v>0</v>
      </c>
      <c r="AA27" s="122">
        <f t="shared" si="5"/>
        <v>0</v>
      </c>
      <c r="AB27" s="122"/>
      <c r="AC27" s="457"/>
      <c r="AD27" s="457">
        <f t="shared" si="6"/>
        <v>0</v>
      </c>
      <c r="AE27" s="122">
        <f t="shared" si="13"/>
        <v>0</v>
      </c>
      <c r="AF27" s="249"/>
      <c r="AG27" s="457"/>
      <c r="AH27" s="249">
        <f t="shared" si="14"/>
        <v>0</v>
      </c>
      <c r="AI27" s="457">
        <f t="shared" si="15"/>
        <v>0</v>
      </c>
      <c r="AJ27" s="122">
        <f t="shared" si="16"/>
        <v>0</v>
      </c>
      <c r="AK27" s="122"/>
      <c r="AL27" s="457"/>
      <c r="AM27" s="457">
        <f t="shared" si="17"/>
        <v>0</v>
      </c>
      <c r="AN27" s="122">
        <f t="shared" si="18"/>
        <v>0</v>
      </c>
      <c r="AO27" s="249"/>
      <c r="AP27" s="457"/>
      <c r="AQ27" s="249">
        <f t="shared" si="19"/>
        <v>0</v>
      </c>
      <c r="AR27" s="457">
        <f t="shared" si="20"/>
        <v>0</v>
      </c>
      <c r="AS27" s="122">
        <f t="shared" si="21"/>
        <v>0</v>
      </c>
      <c r="AT27" s="122"/>
      <c r="AU27" s="457"/>
      <c r="AV27" s="457">
        <f t="shared" si="22"/>
        <v>0</v>
      </c>
      <c r="AW27" s="122">
        <f t="shared" si="23"/>
        <v>0</v>
      </c>
      <c r="AX27" s="249"/>
      <c r="AY27" s="457"/>
      <c r="AZ27" s="249">
        <f t="shared" si="24"/>
        <v>0</v>
      </c>
      <c r="BA27" s="457">
        <f t="shared" si="25"/>
        <v>0</v>
      </c>
      <c r="BB27" s="122">
        <f t="shared" si="26"/>
        <v>0</v>
      </c>
      <c r="BC27" s="122"/>
      <c r="BD27" s="457"/>
      <c r="BE27" s="458">
        <f t="shared" si="27"/>
        <v>0</v>
      </c>
    </row>
    <row r="28" spans="1:57" ht="45" customHeight="1">
      <c r="A28" s="96" t="s">
        <v>499</v>
      </c>
      <c r="B28" s="176" t="s">
        <v>461</v>
      </c>
      <c r="C28" s="518"/>
      <c r="D28" s="122"/>
      <c r="E28" s="249"/>
      <c r="F28" s="249"/>
      <c r="G28" s="249">
        <f t="shared" si="7"/>
        <v>0</v>
      </c>
      <c r="H28" s="457">
        <f t="shared" si="8"/>
        <v>0</v>
      </c>
      <c r="I28" s="122"/>
      <c r="J28" s="122"/>
      <c r="K28" s="457"/>
      <c r="L28" s="457">
        <f t="shared" si="0"/>
        <v>0</v>
      </c>
      <c r="M28" s="122">
        <f t="shared" si="1"/>
        <v>0</v>
      </c>
      <c r="N28" s="249"/>
      <c r="O28" s="457"/>
      <c r="P28" s="249">
        <f t="shared" si="9"/>
        <v>0</v>
      </c>
      <c r="Q28" s="457">
        <f t="shared" si="10"/>
        <v>0</v>
      </c>
      <c r="R28" s="122">
        <f t="shared" si="2"/>
        <v>0</v>
      </c>
      <c r="S28" s="122"/>
      <c r="T28" s="457"/>
      <c r="U28" s="457">
        <f t="shared" si="3"/>
        <v>0</v>
      </c>
      <c r="V28" s="122">
        <f t="shared" si="4"/>
        <v>0</v>
      </c>
      <c r="W28" s="249"/>
      <c r="X28" s="457"/>
      <c r="Y28" s="249">
        <f t="shared" si="11"/>
        <v>0</v>
      </c>
      <c r="Z28" s="457">
        <f t="shared" si="12"/>
        <v>0</v>
      </c>
      <c r="AA28" s="122">
        <f t="shared" si="5"/>
        <v>0</v>
      </c>
      <c r="AB28" s="122"/>
      <c r="AC28" s="457"/>
      <c r="AD28" s="457">
        <f t="shared" si="6"/>
        <v>0</v>
      </c>
      <c r="AE28" s="122">
        <f t="shared" si="13"/>
        <v>0</v>
      </c>
      <c r="AF28" s="249"/>
      <c r="AG28" s="457"/>
      <c r="AH28" s="249">
        <f t="shared" si="14"/>
        <v>0</v>
      </c>
      <c r="AI28" s="457">
        <f t="shared" si="15"/>
        <v>0</v>
      </c>
      <c r="AJ28" s="122">
        <f t="shared" si="16"/>
        <v>0</v>
      </c>
      <c r="AK28" s="122"/>
      <c r="AL28" s="457"/>
      <c r="AM28" s="457">
        <f t="shared" si="17"/>
        <v>0</v>
      </c>
      <c r="AN28" s="122">
        <f t="shared" si="18"/>
        <v>0</v>
      </c>
      <c r="AO28" s="249"/>
      <c r="AP28" s="457"/>
      <c r="AQ28" s="249">
        <f t="shared" si="19"/>
        <v>0</v>
      </c>
      <c r="AR28" s="457">
        <f t="shared" si="20"/>
        <v>0</v>
      </c>
      <c r="AS28" s="122">
        <f t="shared" si="21"/>
        <v>0</v>
      </c>
      <c r="AT28" s="122"/>
      <c r="AU28" s="457"/>
      <c r="AV28" s="457">
        <f t="shared" si="22"/>
        <v>0</v>
      </c>
      <c r="AW28" s="122">
        <f t="shared" si="23"/>
        <v>0</v>
      </c>
      <c r="AX28" s="249"/>
      <c r="AY28" s="457"/>
      <c r="AZ28" s="249">
        <f t="shared" si="24"/>
        <v>0</v>
      </c>
      <c r="BA28" s="457">
        <f t="shared" si="25"/>
        <v>0</v>
      </c>
      <c r="BB28" s="122">
        <f t="shared" si="26"/>
        <v>0</v>
      </c>
      <c r="BC28" s="122"/>
      <c r="BD28" s="457"/>
      <c r="BE28" s="458">
        <f t="shared" si="27"/>
        <v>0</v>
      </c>
    </row>
    <row r="29" spans="1:57" ht="30" customHeight="1">
      <c r="A29" s="96" t="s">
        <v>491</v>
      </c>
      <c r="B29" s="176" t="s">
        <v>462</v>
      </c>
      <c r="C29" s="518"/>
      <c r="D29" s="122"/>
      <c r="E29" s="249"/>
      <c r="F29" s="249"/>
      <c r="G29" s="249">
        <f t="shared" si="7"/>
        <v>0</v>
      </c>
      <c r="H29" s="457">
        <f t="shared" si="8"/>
        <v>0</v>
      </c>
      <c r="I29" s="122"/>
      <c r="J29" s="122"/>
      <c r="K29" s="457"/>
      <c r="L29" s="457">
        <f t="shared" si="0"/>
        <v>0</v>
      </c>
      <c r="M29" s="122">
        <f t="shared" si="1"/>
        <v>0</v>
      </c>
      <c r="N29" s="249"/>
      <c r="O29" s="457"/>
      <c r="P29" s="249">
        <f t="shared" si="9"/>
        <v>0</v>
      </c>
      <c r="Q29" s="457">
        <f t="shared" si="10"/>
        <v>0</v>
      </c>
      <c r="R29" s="122">
        <f t="shared" si="2"/>
        <v>0</v>
      </c>
      <c r="S29" s="122"/>
      <c r="T29" s="457"/>
      <c r="U29" s="457">
        <f t="shared" si="3"/>
        <v>0</v>
      </c>
      <c r="V29" s="122">
        <f t="shared" si="4"/>
        <v>0</v>
      </c>
      <c r="W29" s="249"/>
      <c r="X29" s="457"/>
      <c r="Y29" s="249">
        <f t="shared" si="11"/>
        <v>0</v>
      </c>
      <c r="Z29" s="457">
        <f t="shared" si="12"/>
        <v>0</v>
      </c>
      <c r="AA29" s="122">
        <f t="shared" si="5"/>
        <v>0</v>
      </c>
      <c r="AB29" s="122"/>
      <c r="AC29" s="457"/>
      <c r="AD29" s="457">
        <f t="shared" si="6"/>
        <v>0</v>
      </c>
      <c r="AE29" s="122">
        <f t="shared" si="13"/>
        <v>0</v>
      </c>
      <c r="AF29" s="249"/>
      <c r="AG29" s="457"/>
      <c r="AH29" s="249">
        <f t="shared" si="14"/>
        <v>0</v>
      </c>
      <c r="AI29" s="457">
        <f t="shared" si="15"/>
        <v>0</v>
      </c>
      <c r="AJ29" s="122">
        <f t="shared" si="16"/>
        <v>0</v>
      </c>
      <c r="AK29" s="122"/>
      <c r="AL29" s="457"/>
      <c r="AM29" s="457">
        <f t="shared" si="17"/>
        <v>0</v>
      </c>
      <c r="AN29" s="122">
        <f t="shared" si="18"/>
        <v>0</v>
      </c>
      <c r="AO29" s="249"/>
      <c r="AP29" s="457"/>
      <c r="AQ29" s="249">
        <f t="shared" si="19"/>
        <v>0</v>
      </c>
      <c r="AR29" s="457">
        <f t="shared" si="20"/>
        <v>0</v>
      </c>
      <c r="AS29" s="122">
        <f t="shared" si="21"/>
        <v>0</v>
      </c>
      <c r="AT29" s="122"/>
      <c r="AU29" s="457"/>
      <c r="AV29" s="457">
        <f t="shared" si="22"/>
        <v>0</v>
      </c>
      <c r="AW29" s="122">
        <f t="shared" si="23"/>
        <v>0</v>
      </c>
      <c r="AX29" s="249"/>
      <c r="AY29" s="457"/>
      <c r="AZ29" s="249">
        <f t="shared" si="24"/>
        <v>0</v>
      </c>
      <c r="BA29" s="457">
        <f t="shared" si="25"/>
        <v>0</v>
      </c>
      <c r="BB29" s="122">
        <f t="shared" si="26"/>
        <v>0</v>
      </c>
      <c r="BC29" s="122"/>
      <c r="BD29" s="457"/>
      <c r="BE29" s="458">
        <f t="shared" si="27"/>
        <v>0</v>
      </c>
    </row>
    <row r="30" spans="1:57" ht="15" customHeight="1">
      <c r="A30" s="96" t="s">
        <v>492</v>
      </c>
      <c r="B30" s="176" t="s">
        <v>267</v>
      </c>
      <c r="C30" s="518"/>
      <c r="D30" s="122"/>
      <c r="E30" s="249"/>
      <c r="F30" s="249"/>
      <c r="G30" s="249">
        <f t="shared" si="7"/>
        <v>0</v>
      </c>
      <c r="H30" s="457">
        <f t="shared" si="8"/>
        <v>0</v>
      </c>
      <c r="I30" s="122"/>
      <c r="J30" s="122"/>
      <c r="K30" s="457"/>
      <c r="L30" s="457">
        <f t="shared" si="0"/>
        <v>0</v>
      </c>
      <c r="M30" s="122">
        <f t="shared" si="1"/>
        <v>0</v>
      </c>
      <c r="N30" s="249"/>
      <c r="O30" s="457"/>
      <c r="P30" s="249">
        <f t="shared" si="9"/>
        <v>0</v>
      </c>
      <c r="Q30" s="457">
        <f t="shared" si="10"/>
        <v>0</v>
      </c>
      <c r="R30" s="122">
        <f t="shared" si="2"/>
        <v>0</v>
      </c>
      <c r="S30" s="122"/>
      <c r="T30" s="457"/>
      <c r="U30" s="457">
        <f t="shared" si="3"/>
        <v>0</v>
      </c>
      <c r="V30" s="122">
        <f t="shared" si="4"/>
        <v>0</v>
      </c>
      <c r="W30" s="249"/>
      <c r="X30" s="457"/>
      <c r="Y30" s="249">
        <f t="shared" si="11"/>
        <v>0</v>
      </c>
      <c r="Z30" s="457">
        <f t="shared" si="12"/>
        <v>0</v>
      </c>
      <c r="AA30" s="122">
        <f t="shared" si="5"/>
        <v>0</v>
      </c>
      <c r="AB30" s="122"/>
      <c r="AC30" s="457"/>
      <c r="AD30" s="457">
        <f t="shared" si="6"/>
        <v>0</v>
      </c>
      <c r="AE30" s="122">
        <f t="shared" si="13"/>
        <v>0</v>
      </c>
      <c r="AF30" s="249"/>
      <c r="AG30" s="457"/>
      <c r="AH30" s="249">
        <f t="shared" si="14"/>
        <v>0</v>
      </c>
      <c r="AI30" s="457">
        <f t="shared" si="15"/>
        <v>0</v>
      </c>
      <c r="AJ30" s="122">
        <f t="shared" si="16"/>
        <v>0</v>
      </c>
      <c r="AK30" s="122"/>
      <c r="AL30" s="457"/>
      <c r="AM30" s="457">
        <f t="shared" si="17"/>
        <v>0</v>
      </c>
      <c r="AN30" s="122">
        <f t="shared" si="18"/>
        <v>0</v>
      </c>
      <c r="AO30" s="249"/>
      <c r="AP30" s="457"/>
      <c r="AQ30" s="249">
        <f t="shared" si="19"/>
        <v>0</v>
      </c>
      <c r="AR30" s="457">
        <f t="shared" si="20"/>
        <v>0</v>
      </c>
      <c r="AS30" s="122">
        <f t="shared" si="21"/>
        <v>0</v>
      </c>
      <c r="AT30" s="122"/>
      <c r="AU30" s="457"/>
      <c r="AV30" s="457">
        <f t="shared" si="22"/>
        <v>0</v>
      </c>
      <c r="AW30" s="122">
        <f t="shared" si="23"/>
        <v>0</v>
      </c>
      <c r="AX30" s="249"/>
      <c r="AY30" s="457"/>
      <c r="AZ30" s="249">
        <f t="shared" si="24"/>
        <v>0</v>
      </c>
      <c r="BA30" s="457">
        <f t="shared" si="25"/>
        <v>0</v>
      </c>
      <c r="BB30" s="122">
        <f t="shared" si="26"/>
        <v>0</v>
      </c>
      <c r="BC30" s="122"/>
      <c r="BD30" s="457"/>
      <c r="BE30" s="458">
        <f t="shared" si="27"/>
        <v>0</v>
      </c>
    </row>
    <row r="31" spans="1:57" ht="15" customHeight="1">
      <c r="A31" s="96" t="s">
        <v>500</v>
      </c>
      <c r="B31" s="176" t="s">
        <v>463</v>
      </c>
      <c r="C31" s="518"/>
      <c r="D31" s="122"/>
      <c r="E31" s="249"/>
      <c r="F31" s="249"/>
      <c r="G31" s="249">
        <f t="shared" si="7"/>
        <v>0</v>
      </c>
      <c r="H31" s="457">
        <f t="shared" si="8"/>
        <v>0</v>
      </c>
      <c r="I31" s="122"/>
      <c r="J31" s="122"/>
      <c r="K31" s="457"/>
      <c r="L31" s="457">
        <f t="shared" si="0"/>
        <v>0</v>
      </c>
      <c r="M31" s="122">
        <f t="shared" si="1"/>
        <v>0</v>
      </c>
      <c r="N31" s="249"/>
      <c r="O31" s="457"/>
      <c r="P31" s="249">
        <f t="shared" si="9"/>
        <v>0</v>
      </c>
      <c r="Q31" s="457">
        <f t="shared" si="10"/>
        <v>0</v>
      </c>
      <c r="R31" s="122">
        <f t="shared" si="2"/>
        <v>0</v>
      </c>
      <c r="S31" s="122"/>
      <c r="T31" s="457"/>
      <c r="U31" s="457">
        <f t="shared" si="3"/>
        <v>0</v>
      </c>
      <c r="V31" s="122">
        <f t="shared" si="4"/>
        <v>0</v>
      </c>
      <c r="W31" s="249"/>
      <c r="X31" s="457"/>
      <c r="Y31" s="249">
        <f t="shared" si="11"/>
        <v>0</v>
      </c>
      <c r="Z31" s="457">
        <f t="shared" si="12"/>
        <v>0</v>
      </c>
      <c r="AA31" s="122">
        <f t="shared" si="5"/>
        <v>0</v>
      </c>
      <c r="AB31" s="122"/>
      <c r="AC31" s="457"/>
      <c r="AD31" s="457">
        <f t="shared" si="6"/>
        <v>0</v>
      </c>
      <c r="AE31" s="122">
        <f t="shared" si="13"/>
        <v>0</v>
      </c>
      <c r="AF31" s="249"/>
      <c r="AG31" s="457"/>
      <c r="AH31" s="249">
        <f t="shared" si="14"/>
        <v>0</v>
      </c>
      <c r="AI31" s="457">
        <f t="shared" si="15"/>
        <v>0</v>
      </c>
      <c r="AJ31" s="122">
        <f t="shared" si="16"/>
        <v>0</v>
      </c>
      <c r="AK31" s="122"/>
      <c r="AL31" s="457"/>
      <c r="AM31" s="457">
        <f t="shared" si="17"/>
        <v>0</v>
      </c>
      <c r="AN31" s="122">
        <f t="shared" si="18"/>
        <v>0</v>
      </c>
      <c r="AO31" s="249"/>
      <c r="AP31" s="457"/>
      <c r="AQ31" s="249">
        <f t="shared" si="19"/>
        <v>0</v>
      </c>
      <c r="AR31" s="457">
        <f t="shared" si="20"/>
        <v>0</v>
      </c>
      <c r="AS31" s="122">
        <f t="shared" si="21"/>
        <v>0</v>
      </c>
      <c r="AT31" s="122"/>
      <c r="AU31" s="457"/>
      <c r="AV31" s="457">
        <f t="shared" si="22"/>
        <v>0</v>
      </c>
      <c r="AW31" s="122">
        <f t="shared" si="23"/>
        <v>0</v>
      </c>
      <c r="AX31" s="249"/>
      <c r="AY31" s="457"/>
      <c r="AZ31" s="249">
        <f t="shared" si="24"/>
        <v>0</v>
      </c>
      <c r="BA31" s="457">
        <f t="shared" si="25"/>
        <v>0</v>
      </c>
      <c r="BB31" s="122">
        <f t="shared" si="26"/>
        <v>0</v>
      </c>
      <c r="BC31" s="122"/>
      <c r="BD31" s="457"/>
      <c r="BE31" s="458">
        <f t="shared" si="27"/>
        <v>0</v>
      </c>
    </row>
    <row r="32" spans="1:57" ht="15" customHeight="1">
      <c r="A32" s="96" t="s">
        <v>501</v>
      </c>
      <c r="B32" s="176" t="s">
        <v>464</v>
      </c>
      <c r="C32" s="518"/>
      <c r="D32" s="122"/>
      <c r="E32" s="249"/>
      <c r="F32" s="249"/>
      <c r="G32" s="249">
        <f t="shared" si="7"/>
        <v>0</v>
      </c>
      <c r="H32" s="457">
        <f t="shared" si="8"/>
        <v>0</v>
      </c>
      <c r="I32" s="122"/>
      <c r="J32" s="122"/>
      <c r="K32" s="457"/>
      <c r="L32" s="457">
        <f t="shared" si="0"/>
        <v>0</v>
      </c>
      <c r="M32" s="122">
        <f t="shared" si="1"/>
        <v>0</v>
      </c>
      <c r="N32" s="249"/>
      <c r="O32" s="457"/>
      <c r="P32" s="249">
        <f t="shared" si="9"/>
        <v>0</v>
      </c>
      <c r="Q32" s="457">
        <f t="shared" si="10"/>
        <v>0</v>
      </c>
      <c r="R32" s="122">
        <f t="shared" si="2"/>
        <v>0</v>
      </c>
      <c r="S32" s="122"/>
      <c r="T32" s="457"/>
      <c r="U32" s="457">
        <f t="shared" si="3"/>
        <v>0</v>
      </c>
      <c r="V32" s="122">
        <f t="shared" si="4"/>
        <v>0</v>
      </c>
      <c r="W32" s="249"/>
      <c r="X32" s="457"/>
      <c r="Y32" s="249">
        <f t="shared" si="11"/>
        <v>0</v>
      </c>
      <c r="Z32" s="457">
        <f t="shared" si="12"/>
        <v>0</v>
      </c>
      <c r="AA32" s="122">
        <f t="shared" si="5"/>
        <v>0</v>
      </c>
      <c r="AB32" s="122"/>
      <c r="AC32" s="457"/>
      <c r="AD32" s="457">
        <f t="shared" si="6"/>
        <v>0</v>
      </c>
      <c r="AE32" s="122">
        <f t="shared" si="13"/>
        <v>0</v>
      </c>
      <c r="AF32" s="249"/>
      <c r="AG32" s="457"/>
      <c r="AH32" s="249">
        <f t="shared" si="14"/>
        <v>0</v>
      </c>
      <c r="AI32" s="457">
        <f t="shared" si="15"/>
        <v>0</v>
      </c>
      <c r="AJ32" s="122">
        <f t="shared" si="16"/>
        <v>0</v>
      </c>
      <c r="AK32" s="122"/>
      <c r="AL32" s="457"/>
      <c r="AM32" s="457">
        <f t="shared" si="17"/>
        <v>0</v>
      </c>
      <c r="AN32" s="122">
        <f t="shared" si="18"/>
        <v>0</v>
      </c>
      <c r="AO32" s="249"/>
      <c r="AP32" s="457"/>
      <c r="AQ32" s="249">
        <f t="shared" si="19"/>
        <v>0</v>
      </c>
      <c r="AR32" s="457">
        <f t="shared" si="20"/>
        <v>0</v>
      </c>
      <c r="AS32" s="122">
        <f t="shared" si="21"/>
        <v>0</v>
      </c>
      <c r="AT32" s="122"/>
      <c r="AU32" s="457"/>
      <c r="AV32" s="457">
        <f t="shared" si="22"/>
        <v>0</v>
      </c>
      <c r="AW32" s="122">
        <f t="shared" si="23"/>
        <v>0</v>
      </c>
      <c r="AX32" s="249"/>
      <c r="AY32" s="457"/>
      <c r="AZ32" s="249">
        <f t="shared" si="24"/>
        <v>0</v>
      </c>
      <c r="BA32" s="457">
        <f t="shared" si="25"/>
        <v>0</v>
      </c>
      <c r="BB32" s="122">
        <f t="shared" si="26"/>
        <v>0</v>
      </c>
      <c r="BC32" s="122"/>
      <c r="BD32" s="457"/>
      <c r="BE32" s="458">
        <f t="shared" si="27"/>
        <v>0</v>
      </c>
    </row>
    <row r="33" spans="1:57" ht="15" customHeight="1">
      <c r="A33" s="96" t="s">
        <v>491</v>
      </c>
      <c r="B33" s="176" t="s">
        <v>465</v>
      </c>
      <c r="C33" s="518"/>
      <c r="D33" s="122"/>
      <c r="E33" s="249"/>
      <c r="F33" s="249"/>
      <c r="G33" s="249">
        <f t="shared" si="7"/>
        <v>0</v>
      </c>
      <c r="H33" s="457">
        <f t="shared" si="8"/>
        <v>0</v>
      </c>
      <c r="I33" s="122"/>
      <c r="J33" s="122"/>
      <c r="K33" s="457"/>
      <c r="L33" s="457">
        <f t="shared" si="0"/>
        <v>0</v>
      </c>
      <c r="M33" s="122">
        <f t="shared" si="1"/>
        <v>0</v>
      </c>
      <c r="N33" s="249"/>
      <c r="O33" s="457"/>
      <c r="P33" s="249">
        <f t="shared" si="9"/>
        <v>0</v>
      </c>
      <c r="Q33" s="457">
        <f t="shared" si="10"/>
        <v>0</v>
      </c>
      <c r="R33" s="122">
        <f t="shared" si="2"/>
        <v>0</v>
      </c>
      <c r="S33" s="122"/>
      <c r="T33" s="457"/>
      <c r="U33" s="457">
        <f t="shared" si="3"/>
        <v>0</v>
      </c>
      <c r="V33" s="122">
        <f t="shared" si="4"/>
        <v>0</v>
      </c>
      <c r="W33" s="249"/>
      <c r="X33" s="457"/>
      <c r="Y33" s="249">
        <f t="shared" si="11"/>
        <v>0</v>
      </c>
      <c r="Z33" s="457">
        <f t="shared" si="12"/>
        <v>0</v>
      </c>
      <c r="AA33" s="122">
        <f t="shared" si="5"/>
        <v>0</v>
      </c>
      <c r="AB33" s="122"/>
      <c r="AC33" s="457"/>
      <c r="AD33" s="457">
        <f t="shared" si="6"/>
        <v>0</v>
      </c>
      <c r="AE33" s="122">
        <f t="shared" si="13"/>
        <v>0</v>
      </c>
      <c r="AF33" s="249"/>
      <c r="AG33" s="457"/>
      <c r="AH33" s="249">
        <f t="shared" si="14"/>
        <v>0</v>
      </c>
      <c r="AI33" s="457">
        <f t="shared" si="15"/>
        <v>0</v>
      </c>
      <c r="AJ33" s="122">
        <f t="shared" si="16"/>
        <v>0</v>
      </c>
      <c r="AK33" s="122"/>
      <c r="AL33" s="457"/>
      <c r="AM33" s="457">
        <f t="shared" si="17"/>
        <v>0</v>
      </c>
      <c r="AN33" s="122">
        <f t="shared" si="18"/>
        <v>0</v>
      </c>
      <c r="AO33" s="249"/>
      <c r="AP33" s="457"/>
      <c r="AQ33" s="249">
        <f t="shared" si="19"/>
        <v>0</v>
      </c>
      <c r="AR33" s="457">
        <f t="shared" si="20"/>
        <v>0</v>
      </c>
      <c r="AS33" s="122">
        <f t="shared" si="21"/>
        <v>0</v>
      </c>
      <c r="AT33" s="122"/>
      <c r="AU33" s="457"/>
      <c r="AV33" s="457">
        <f t="shared" si="22"/>
        <v>0</v>
      </c>
      <c r="AW33" s="122">
        <f t="shared" si="23"/>
        <v>0</v>
      </c>
      <c r="AX33" s="249"/>
      <c r="AY33" s="457"/>
      <c r="AZ33" s="249">
        <f t="shared" si="24"/>
        <v>0</v>
      </c>
      <c r="BA33" s="457">
        <f t="shared" si="25"/>
        <v>0</v>
      </c>
      <c r="BB33" s="122">
        <f t="shared" si="26"/>
        <v>0</v>
      </c>
      <c r="BC33" s="122"/>
      <c r="BD33" s="457"/>
      <c r="BE33" s="458">
        <f t="shared" si="27"/>
        <v>0</v>
      </c>
    </row>
    <row r="34" spans="1:57" ht="15" customHeight="1">
      <c r="A34" s="96" t="s">
        <v>492</v>
      </c>
      <c r="B34" s="176" t="s">
        <v>466</v>
      </c>
      <c r="C34" s="110"/>
      <c r="D34" s="122"/>
      <c r="E34" s="122"/>
      <c r="F34" s="122"/>
      <c r="G34" s="249">
        <f>$C34*(D34+(E34-F34)/2)</f>
        <v>0</v>
      </c>
      <c r="H34" s="457">
        <f t="shared" si="8"/>
        <v>0</v>
      </c>
      <c r="I34" s="122"/>
      <c r="J34" s="122"/>
      <c r="K34" s="457"/>
      <c r="L34" s="457">
        <f t="shared" si="0"/>
        <v>0</v>
      </c>
      <c r="M34" s="122">
        <f t="shared" si="1"/>
        <v>0</v>
      </c>
      <c r="N34" s="122"/>
      <c r="O34" s="457"/>
      <c r="P34" s="249">
        <f t="shared" si="9"/>
        <v>0</v>
      </c>
      <c r="Q34" s="457">
        <f t="shared" si="10"/>
        <v>0</v>
      </c>
      <c r="R34" s="122">
        <f t="shared" si="2"/>
        <v>0</v>
      </c>
      <c r="S34" s="122"/>
      <c r="T34" s="457"/>
      <c r="U34" s="457">
        <f t="shared" si="3"/>
        <v>0</v>
      </c>
      <c r="V34" s="122">
        <f t="shared" si="4"/>
        <v>0</v>
      </c>
      <c r="W34" s="122"/>
      <c r="X34" s="457"/>
      <c r="Y34" s="249">
        <f t="shared" si="11"/>
        <v>0</v>
      </c>
      <c r="Z34" s="457">
        <f t="shared" si="12"/>
        <v>0</v>
      </c>
      <c r="AA34" s="122">
        <f t="shared" si="5"/>
        <v>0</v>
      </c>
      <c r="AB34" s="122"/>
      <c r="AC34" s="457"/>
      <c r="AD34" s="457">
        <f t="shared" si="6"/>
        <v>0</v>
      </c>
      <c r="AE34" s="122">
        <f t="shared" si="13"/>
        <v>0</v>
      </c>
      <c r="AF34" s="249"/>
      <c r="AG34" s="457"/>
      <c r="AH34" s="249">
        <f t="shared" si="14"/>
        <v>0</v>
      </c>
      <c r="AI34" s="457">
        <f t="shared" si="15"/>
        <v>0</v>
      </c>
      <c r="AJ34" s="122">
        <f t="shared" si="16"/>
        <v>0</v>
      </c>
      <c r="AK34" s="122"/>
      <c r="AL34" s="457"/>
      <c r="AM34" s="457">
        <f t="shared" si="17"/>
        <v>0</v>
      </c>
      <c r="AN34" s="122">
        <f t="shared" si="18"/>
        <v>0</v>
      </c>
      <c r="AO34" s="249"/>
      <c r="AP34" s="457"/>
      <c r="AQ34" s="249">
        <f t="shared" si="19"/>
        <v>0</v>
      </c>
      <c r="AR34" s="457">
        <f t="shared" si="20"/>
        <v>0</v>
      </c>
      <c r="AS34" s="122">
        <f t="shared" si="21"/>
        <v>0</v>
      </c>
      <c r="AT34" s="122"/>
      <c r="AU34" s="457"/>
      <c r="AV34" s="457">
        <f t="shared" si="22"/>
        <v>0</v>
      </c>
      <c r="AW34" s="122">
        <f t="shared" si="23"/>
        <v>0</v>
      </c>
      <c r="AX34" s="249"/>
      <c r="AY34" s="457"/>
      <c r="AZ34" s="249">
        <f t="shared" si="24"/>
        <v>0</v>
      </c>
      <c r="BA34" s="457">
        <f t="shared" si="25"/>
        <v>0</v>
      </c>
      <c r="BB34" s="122">
        <f t="shared" si="26"/>
        <v>0</v>
      </c>
      <c r="BC34" s="122"/>
      <c r="BD34" s="457"/>
      <c r="BE34" s="458">
        <f t="shared" si="27"/>
        <v>0</v>
      </c>
    </row>
    <row r="35" spans="1:57" ht="15" customHeight="1">
      <c r="A35" s="96" t="s">
        <v>493</v>
      </c>
      <c r="B35" s="176" t="s">
        <v>467</v>
      </c>
      <c r="C35" s="110"/>
      <c r="D35" s="122"/>
      <c r="E35" s="249"/>
      <c r="F35" s="249"/>
      <c r="G35" s="249">
        <f>$C35*(D35+(E35-F35)/2)</f>
        <v>0</v>
      </c>
      <c r="H35" s="457">
        <f t="shared" si="8"/>
        <v>0</v>
      </c>
      <c r="I35" s="122"/>
      <c r="J35" s="122"/>
      <c r="K35" s="457"/>
      <c r="L35" s="457">
        <f t="shared" si="0"/>
        <v>0</v>
      </c>
      <c r="M35" s="122">
        <f t="shared" si="1"/>
        <v>0</v>
      </c>
      <c r="N35" s="249"/>
      <c r="O35" s="457"/>
      <c r="P35" s="249">
        <f t="shared" si="9"/>
        <v>0</v>
      </c>
      <c r="Q35" s="457">
        <f>M35+N35-O35-P35</f>
        <v>0</v>
      </c>
      <c r="R35" s="122">
        <f t="shared" si="2"/>
        <v>0</v>
      </c>
      <c r="S35" s="122"/>
      <c r="T35" s="457"/>
      <c r="U35" s="457">
        <f t="shared" si="3"/>
        <v>0</v>
      </c>
      <c r="V35" s="122">
        <f t="shared" si="4"/>
        <v>0</v>
      </c>
      <c r="W35" s="249"/>
      <c r="X35" s="457"/>
      <c r="Y35" s="249">
        <f>$C35*(V35+(W35-X35)/2)</f>
        <v>0</v>
      </c>
      <c r="Z35" s="457">
        <f>V35+W35-X35-Y35</f>
        <v>0</v>
      </c>
      <c r="AA35" s="122">
        <f t="shared" si="5"/>
        <v>0</v>
      </c>
      <c r="AB35" s="122"/>
      <c r="AC35" s="457"/>
      <c r="AD35" s="457">
        <f t="shared" si="6"/>
        <v>0</v>
      </c>
      <c r="AE35" s="122">
        <f t="shared" si="13"/>
        <v>0</v>
      </c>
      <c r="AF35" s="249"/>
      <c r="AG35" s="457"/>
      <c r="AH35" s="249">
        <f t="shared" si="14"/>
        <v>0</v>
      </c>
      <c r="AI35" s="457">
        <f t="shared" si="15"/>
        <v>0</v>
      </c>
      <c r="AJ35" s="122">
        <f t="shared" si="16"/>
        <v>0</v>
      </c>
      <c r="AK35" s="122"/>
      <c r="AL35" s="457"/>
      <c r="AM35" s="457">
        <f t="shared" si="17"/>
        <v>0</v>
      </c>
      <c r="AN35" s="122">
        <f t="shared" si="18"/>
        <v>0</v>
      </c>
      <c r="AO35" s="249"/>
      <c r="AP35" s="457"/>
      <c r="AQ35" s="249">
        <f t="shared" si="19"/>
        <v>0</v>
      </c>
      <c r="AR35" s="457">
        <f t="shared" si="20"/>
        <v>0</v>
      </c>
      <c r="AS35" s="122">
        <f t="shared" si="21"/>
        <v>0</v>
      </c>
      <c r="AT35" s="122"/>
      <c r="AU35" s="457"/>
      <c r="AV35" s="457">
        <f t="shared" si="22"/>
        <v>0</v>
      </c>
      <c r="AW35" s="122">
        <f t="shared" si="23"/>
        <v>0</v>
      </c>
      <c r="AX35" s="249"/>
      <c r="AY35" s="457"/>
      <c r="AZ35" s="249">
        <f t="shared" si="24"/>
        <v>0</v>
      </c>
      <c r="BA35" s="457">
        <f t="shared" si="25"/>
        <v>0</v>
      </c>
      <c r="BB35" s="122">
        <f t="shared" si="26"/>
        <v>0</v>
      </c>
      <c r="BC35" s="122"/>
      <c r="BD35" s="457"/>
      <c r="BE35" s="458">
        <f t="shared" si="27"/>
        <v>0</v>
      </c>
    </row>
    <row r="36" spans="1:57" ht="15" customHeight="1">
      <c r="A36" s="96" t="s">
        <v>502</v>
      </c>
      <c r="B36" s="176" t="s">
        <v>441</v>
      </c>
      <c r="C36" s="110"/>
      <c r="D36" s="122"/>
      <c r="E36" s="520"/>
      <c r="F36" s="520"/>
      <c r="G36" s="249">
        <f>$C36*(D36+(E36-F36)/2)</f>
        <v>0</v>
      </c>
      <c r="H36" s="457">
        <f t="shared" si="8"/>
        <v>0</v>
      </c>
      <c r="I36" s="122"/>
      <c r="J36" s="457"/>
      <c r="K36" s="457"/>
      <c r="L36" s="457">
        <f t="shared" si="0"/>
        <v>0</v>
      </c>
      <c r="M36" s="122">
        <f t="shared" si="1"/>
        <v>0</v>
      </c>
      <c r="N36" s="520"/>
      <c r="O36" s="457"/>
      <c r="P36" s="249">
        <f>$C36*(M36+(N36-O36)/2)</f>
        <v>0</v>
      </c>
      <c r="Q36" s="457">
        <f>M36+N36-O36-P36</f>
        <v>0</v>
      </c>
      <c r="R36" s="122">
        <f t="shared" si="2"/>
        <v>0</v>
      </c>
      <c r="S36" s="457"/>
      <c r="T36" s="457"/>
      <c r="U36" s="457">
        <f t="shared" si="3"/>
        <v>0</v>
      </c>
      <c r="V36" s="122">
        <f t="shared" si="4"/>
        <v>0</v>
      </c>
      <c r="W36" s="520"/>
      <c r="X36" s="457"/>
      <c r="Y36" s="249">
        <f>$C36*(V36+(W36-X36)/2)</f>
        <v>0</v>
      </c>
      <c r="Z36" s="457">
        <f>V36+W36-X36-Y36</f>
        <v>0</v>
      </c>
      <c r="AA36" s="122">
        <f t="shared" si="5"/>
        <v>0</v>
      </c>
      <c r="AB36" s="457"/>
      <c r="AC36" s="457"/>
      <c r="AD36" s="457">
        <f t="shared" si="6"/>
        <v>0</v>
      </c>
      <c r="AE36" s="122">
        <f t="shared" si="13"/>
        <v>0</v>
      </c>
      <c r="AF36" s="249"/>
      <c r="AG36" s="457"/>
      <c r="AH36" s="249">
        <f t="shared" si="14"/>
        <v>0</v>
      </c>
      <c r="AI36" s="457">
        <f t="shared" si="15"/>
        <v>0</v>
      </c>
      <c r="AJ36" s="122">
        <f t="shared" si="16"/>
        <v>0</v>
      </c>
      <c r="AK36" s="122"/>
      <c r="AL36" s="457"/>
      <c r="AM36" s="457">
        <f t="shared" si="17"/>
        <v>0</v>
      </c>
      <c r="AN36" s="122">
        <f t="shared" si="18"/>
        <v>0</v>
      </c>
      <c r="AO36" s="249"/>
      <c r="AP36" s="457"/>
      <c r="AQ36" s="249">
        <f t="shared" si="19"/>
        <v>0</v>
      </c>
      <c r="AR36" s="457">
        <f t="shared" si="20"/>
        <v>0</v>
      </c>
      <c r="AS36" s="122">
        <f t="shared" si="21"/>
        <v>0</v>
      </c>
      <c r="AT36" s="122"/>
      <c r="AU36" s="457"/>
      <c r="AV36" s="457">
        <f t="shared" si="22"/>
        <v>0</v>
      </c>
      <c r="AW36" s="122">
        <f t="shared" si="23"/>
        <v>0</v>
      </c>
      <c r="AX36" s="249"/>
      <c r="AY36" s="457"/>
      <c r="AZ36" s="249">
        <f t="shared" si="24"/>
        <v>0</v>
      </c>
      <c r="BA36" s="457">
        <f t="shared" si="25"/>
        <v>0</v>
      </c>
      <c r="BB36" s="122">
        <f t="shared" si="26"/>
        <v>0</v>
      </c>
      <c r="BC36" s="122"/>
      <c r="BD36" s="457"/>
      <c r="BE36" s="458">
        <f t="shared" si="27"/>
        <v>0</v>
      </c>
    </row>
    <row r="37" spans="1:57" ht="15" customHeight="1">
      <c r="A37" s="96" t="s">
        <v>491</v>
      </c>
      <c r="B37" s="176" t="s">
        <v>468</v>
      </c>
      <c r="C37" s="110"/>
      <c r="D37" s="122"/>
      <c r="E37" s="249"/>
      <c r="F37" s="249"/>
      <c r="G37" s="249">
        <f>$C37*(D37+(E37-F37)/2)</f>
        <v>0</v>
      </c>
      <c r="H37" s="457">
        <f t="shared" si="8"/>
        <v>0</v>
      </c>
      <c r="I37" s="122"/>
      <c r="J37" s="457"/>
      <c r="K37" s="457"/>
      <c r="L37" s="457">
        <f t="shared" si="0"/>
        <v>0</v>
      </c>
      <c r="M37" s="122">
        <f t="shared" si="1"/>
        <v>0</v>
      </c>
      <c r="N37" s="249"/>
      <c r="O37" s="457"/>
      <c r="P37" s="249">
        <f>$C37*(M37+(N37-O37)/2)</f>
        <v>0</v>
      </c>
      <c r="Q37" s="457">
        <f>M37+N37-O37-P37</f>
        <v>0</v>
      </c>
      <c r="R37" s="122">
        <f t="shared" si="2"/>
        <v>0</v>
      </c>
      <c r="S37" s="457"/>
      <c r="T37" s="457"/>
      <c r="U37" s="457">
        <f t="shared" si="3"/>
        <v>0</v>
      </c>
      <c r="V37" s="122">
        <f t="shared" si="4"/>
        <v>0</v>
      </c>
      <c r="W37" s="249"/>
      <c r="X37" s="457"/>
      <c r="Y37" s="249">
        <f>$C37*(V37+(W37-X37)/2)</f>
        <v>0</v>
      </c>
      <c r="Z37" s="457">
        <f>V37+W37-X37-Y37</f>
        <v>0</v>
      </c>
      <c r="AA37" s="122">
        <f t="shared" si="5"/>
        <v>0</v>
      </c>
      <c r="AB37" s="457"/>
      <c r="AC37" s="457"/>
      <c r="AD37" s="457">
        <f t="shared" si="6"/>
        <v>0</v>
      </c>
      <c r="AE37" s="122">
        <f t="shared" si="13"/>
        <v>0</v>
      </c>
      <c r="AF37" s="249"/>
      <c r="AG37" s="457"/>
      <c r="AH37" s="249">
        <f t="shared" si="14"/>
        <v>0</v>
      </c>
      <c r="AI37" s="457">
        <f t="shared" si="15"/>
        <v>0</v>
      </c>
      <c r="AJ37" s="122">
        <f t="shared" si="16"/>
        <v>0</v>
      </c>
      <c r="AK37" s="122"/>
      <c r="AL37" s="457"/>
      <c r="AM37" s="457">
        <f t="shared" si="17"/>
        <v>0</v>
      </c>
      <c r="AN37" s="122">
        <f t="shared" si="18"/>
        <v>0</v>
      </c>
      <c r="AO37" s="249"/>
      <c r="AP37" s="457"/>
      <c r="AQ37" s="249">
        <f t="shared" si="19"/>
        <v>0</v>
      </c>
      <c r="AR37" s="457">
        <f t="shared" si="20"/>
        <v>0</v>
      </c>
      <c r="AS37" s="122">
        <f t="shared" si="21"/>
        <v>0</v>
      </c>
      <c r="AT37" s="122"/>
      <c r="AU37" s="457"/>
      <c r="AV37" s="457">
        <f t="shared" si="22"/>
        <v>0</v>
      </c>
      <c r="AW37" s="122">
        <f t="shared" si="23"/>
        <v>0</v>
      </c>
      <c r="AX37" s="249"/>
      <c r="AY37" s="457"/>
      <c r="AZ37" s="249">
        <f t="shared" si="24"/>
        <v>0</v>
      </c>
      <c r="BA37" s="457">
        <f t="shared" si="25"/>
        <v>0</v>
      </c>
      <c r="BB37" s="122">
        <f t="shared" si="26"/>
        <v>0</v>
      </c>
      <c r="BC37" s="122"/>
      <c r="BD37" s="457"/>
      <c r="BE37" s="458">
        <f t="shared" si="27"/>
        <v>0</v>
      </c>
    </row>
    <row r="38" spans="1:57" ht="15" customHeight="1">
      <c r="A38" s="96" t="s">
        <v>503</v>
      </c>
      <c r="B38" s="176" t="s">
        <v>469</v>
      </c>
      <c r="C38" s="110"/>
      <c r="D38" s="122"/>
      <c r="E38" s="249"/>
      <c r="F38" s="249"/>
      <c r="G38" s="249">
        <f aca="true" t="shared" si="28" ref="G38:G60">$C38*(D38+(E38-F38)/2)</f>
        <v>0</v>
      </c>
      <c r="H38" s="457">
        <f aca="true" t="shared" si="29" ref="H38:H60">D38+E38-F38-G38</f>
        <v>0</v>
      </c>
      <c r="I38" s="122"/>
      <c r="J38" s="457"/>
      <c r="K38" s="457"/>
      <c r="L38" s="457">
        <f aca="true" t="shared" si="30" ref="L38:L60">I38+J38-K38</f>
        <v>0</v>
      </c>
      <c r="M38" s="122">
        <f aca="true" t="shared" si="31" ref="M38:M60">H38</f>
        <v>0</v>
      </c>
      <c r="N38" s="249"/>
      <c r="O38" s="457"/>
      <c r="P38" s="249">
        <f aca="true" t="shared" si="32" ref="P38:P60">$C38*(M38+(N38-O38)/2)</f>
        <v>0</v>
      </c>
      <c r="Q38" s="457">
        <f aca="true" t="shared" si="33" ref="Q38:Q60">M38+N38-O38-P38</f>
        <v>0</v>
      </c>
      <c r="R38" s="122">
        <f aca="true" t="shared" si="34" ref="R38:R60">L38</f>
        <v>0</v>
      </c>
      <c r="S38" s="457"/>
      <c r="T38" s="457"/>
      <c r="U38" s="457">
        <f aca="true" t="shared" si="35" ref="U38:U60">R38+S38-T38</f>
        <v>0</v>
      </c>
      <c r="V38" s="122">
        <f aca="true" t="shared" si="36" ref="V38:V60">Q38</f>
        <v>0</v>
      </c>
      <c r="W38" s="249"/>
      <c r="X38" s="457"/>
      <c r="Y38" s="249">
        <f aca="true" t="shared" si="37" ref="Y38:Y60">$C38*(V38+(W38-X38)/2)</f>
        <v>0</v>
      </c>
      <c r="Z38" s="457">
        <f aca="true" t="shared" si="38" ref="Z38:Z60">V38+W38-X38-Y38</f>
        <v>0</v>
      </c>
      <c r="AA38" s="122">
        <f aca="true" t="shared" si="39" ref="AA38:AA60">U38</f>
        <v>0</v>
      </c>
      <c r="AB38" s="457"/>
      <c r="AC38" s="457"/>
      <c r="AD38" s="457">
        <f aca="true" t="shared" si="40" ref="AD38:AD60">AA38+AB38-AC38</f>
        <v>0</v>
      </c>
      <c r="AE38" s="122">
        <f aca="true" t="shared" si="41" ref="AE38:AE60">Z38</f>
        <v>0</v>
      </c>
      <c r="AF38" s="249"/>
      <c r="AG38" s="457"/>
      <c r="AH38" s="249">
        <f aca="true" t="shared" si="42" ref="AH38:AH60">$C38*(AE38+(AF38-AG38)/2)</f>
        <v>0</v>
      </c>
      <c r="AI38" s="457">
        <f aca="true" t="shared" si="43" ref="AI38:AI60">AE38+AF38-AG38-AH38</f>
        <v>0</v>
      </c>
      <c r="AJ38" s="122">
        <f aca="true" t="shared" si="44" ref="AJ38:AJ60">AD38</f>
        <v>0</v>
      </c>
      <c r="AK38" s="122"/>
      <c r="AL38" s="457"/>
      <c r="AM38" s="457">
        <f aca="true" t="shared" si="45" ref="AM38:AM60">AJ38+AK38-AL38</f>
        <v>0</v>
      </c>
      <c r="AN38" s="122">
        <f aca="true" t="shared" si="46" ref="AN38:AN60">AI38</f>
        <v>0</v>
      </c>
      <c r="AO38" s="249"/>
      <c r="AP38" s="457"/>
      <c r="AQ38" s="249">
        <f aca="true" t="shared" si="47" ref="AQ38:AQ60">$C38*(AN38+(AO38-AP38)/2)</f>
        <v>0</v>
      </c>
      <c r="AR38" s="457">
        <f aca="true" t="shared" si="48" ref="AR38:AR60">AN38+AO38-AP38-AQ38</f>
        <v>0</v>
      </c>
      <c r="AS38" s="122">
        <f aca="true" t="shared" si="49" ref="AS38:AS60">AM38</f>
        <v>0</v>
      </c>
      <c r="AT38" s="122"/>
      <c r="AU38" s="457"/>
      <c r="AV38" s="457">
        <f aca="true" t="shared" si="50" ref="AV38:AV60">AS38+AT38-AU38</f>
        <v>0</v>
      </c>
      <c r="AW38" s="122">
        <f t="shared" si="23"/>
        <v>0</v>
      </c>
      <c r="AX38" s="249"/>
      <c r="AY38" s="457"/>
      <c r="AZ38" s="249">
        <f t="shared" si="24"/>
        <v>0</v>
      </c>
      <c r="BA38" s="457">
        <f t="shared" si="25"/>
        <v>0</v>
      </c>
      <c r="BB38" s="122">
        <f t="shared" si="26"/>
        <v>0</v>
      </c>
      <c r="BC38" s="122"/>
      <c r="BD38" s="457"/>
      <c r="BE38" s="458">
        <f t="shared" si="27"/>
        <v>0</v>
      </c>
    </row>
    <row r="39" spans="1:57" ht="15" customHeight="1">
      <c r="A39" s="616" t="s">
        <v>504</v>
      </c>
      <c r="B39" s="176" t="s">
        <v>470</v>
      </c>
      <c r="C39" s="110"/>
      <c r="D39" s="122"/>
      <c r="E39" s="249"/>
      <c r="F39" s="249"/>
      <c r="G39" s="249">
        <f t="shared" si="28"/>
        <v>0</v>
      </c>
      <c r="H39" s="457">
        <f t="shared" si="29"/>
        <v>0</v>
      </c>
      <c r="I39" s="122"/>
      <c r="J39" s="457"/>
      <c r="K39" s="457"/>
      <c r="L39" s="457">
        <f t="shared" si="30"/>
        <v>0</v>
      </c>
      <c r="M39" s="122">
        <f t="shared" si="31"/>
        <v>0</v>
      </c>
      <c r="N39" s="249"/>
      <c r="O39" s="457"/>
      <c r="P39" s="249">
        <f t="shared" si="32"/>
        <v>0</v>
      </c>
      <c r="Q39" s="457">
        <f t="shared" si="33"/>
        <v>0</v>
      </c>
      <c r="R39" s="122">
        <f t="shared" si="34"/>
        <v>0</v>
      </c>
      <c r="S39" s="457"/>
      <c r="T39" s="457"/>
      <c r="U39" s="457">
        <f t="shared" si="35"/>
        <v>0</v>
      </c>
      <c r="V39" s="122">
        <f t="shared" si="36"/>
        <v>0</v>
      </c>
      <c r="W39" s="249"/>
      <c r="X39" s="457"/>
      <c r="Y39" s="249">
        <f t="shared" si="37"/>
        <v>0</v>
      </c>
      <c r="Z39" s="457">
        <f t="shared" si="38"/>
        <v>0</v>
      </c>
      <c r="AA39" s="122">
        <f t="shared" si="39"/>
        <v>0</v>
      </c>
      <c r="AB39" s="457"/>
      <c r="AC39" s="457"/>
      <c r="AD39" s="457">
        <f t="shared" si="40"/>
        <v>0</v>
      </c>
      <c r="AE39" s="122">
        <f t="shared" si="41"/>
        <v>0</v>
      </c>
      <c r="AF39" s="249"/>
      <c r="AG39" s="457"/>
      <c r="AH39" s="249">
        <f t="shared" si="42"/>
        <v>0</v>
      </c>
      <c r="AI39" s="457">
        <f t="shared" si="43"/>
        <v>0</v>
      </c>
      <c r="AJ39" s="122">
        <f t="shared" si="44"/>
        <v>0</v>
      </c>
      <c r="AK39" s="122"/>
      <c r="AL39" s="457"/>
      <c r="AM39" s="457">
        <f t="shared" si="45"/>
        <v>0</v>
      </c>
      <c r="AN39" s="122">
        <f t="shared" si="46"/>
        <v>0</v>
      </c>
      <c r="AO39" s="249"/>
      <c r="AP39" s="457"/>
      <c r="AQ39" s="249">
        <f t="shared" si="47"/>
        <v>0</v>
      </c>
      <c r="AR39" s="457">
        <f t="shared" si="48"/>
        <v>0</v>
      </c>
      <c r="AS39" s="122">
        <f t="shared" si="49"/>
        <v>0</v>
      </c>
      <c r="AT39" s="122"/>
      <c r="AU39" s="457"/>
      <c r="AV39" s="457">
        <f t="shared" si="50"/>
        <v>0</v>
      </c>
      <c r="AW39" s="122">
        <f t="shared" si="23"/>
        <v>0</v>
      </c>
      <c r="AX39" s="249"/>
      <c r="AY39" s="457"/>
      <c r="AZ39" s="249">
        <f t="shared" si="24"/>
        <v>0</v>
      </c>
      <c r="BA39" s="457">
        <f t="shared" si="25"/>
        <v>0</v>
      </c>
      <c r="BB39" s="122">
        <f t="shared" si="26"/>
        <v>0</v>
      </c>
      <c r="BC39" s="122"/>
      <c r="BD39" s="457"/>
      <c r="BE39" s="458">
        <f t="shared" si="27"/>
        <v>0</v>
      </c>
    </row>
    <row r="40" spans="1:57" ht="30" customHeight="1">
      <c r="A40" s="616" t="s">
        <v>491</v>
      </c>
      <c r="B40" s="176" t="s">
        <v>471</v>
      </c>
      <c r="C40" s="110"/>
      <c r="D40" s="122"/>
      <c r="E40" s="249"/>
      <c r="F40" s="249"/>
      <c r="G40" s="249">
        <f t="shared" si="28"/>
        <v>0</v>
      </c>
      <c r="H40" s="457">
        <f t="shared" si="29"/>
        <v>0</v>
      </c>
      <c r="I40" s="122"/>
      <c r="J40" s="457"/>
      <c r="K40" s="457"/>
      <c r="L40" s="457">
        <f t="shared" si="30"/>
        <v>0</v>
      </c>
      <c r="M40" s="122">
        <f t="shared" si="31"/>
        <v>0</v>
      </c>
      <c r="N40" s="249"/>
      <c r="O40" s="457"/>
      <c r="P40" s="249">
        <f t="shared" si="32"/>
        <v>0</v>
      </c>
      <c r="Q40" s="457">
        <f t="shared" si="33"/>
        <v>0</v>
      </c>
      <c r="R40" s="122">
        <f t="shared" si="34"/>
        <v>0</v>
      </c>
      <c r="S40" s="457"/>
      <c r="T40" s="457"/>
      <c r="U40" s="457">
        <f t="shared" si="35"/>
        <v>0</v>
      </c>
      <c r="V40" s="122">
        <f t="shared" si="36"/>
        <v>0</v>
      </c>
      <c r="W40" s="249"/>
      <c r="X40" s="457"/>
      <c r="Y40" s="249">
        <f t="shared" si="37"/>
        <v>0</v>
      </c>
      <c r="Z40" s="457">
        <f t="shared" si="38"/>
        <v>0</v>
      </c>
      <c r="AA40" s="122">
        <f t="shared" si="39"/>
        <v>0</v>
      </c>
      <c r="AB40" s="457"/>
      <c r="AC40" s="457"/>
      <c r="AD40" s="457">
        <f t="shared" si="40"/>
        <v>0</v>
      </c>
      <c r="AE40" s="122">
        <f t="shared" si="41"/>
        <v>0</v>
      </c>
      <c r="AF40" s="249"/>
      <c r="AG40" s="457"/>
      <c r="AH40" s="249">
        <f t="shared" si="42"/>
        <v>0</v>
      </c>
      <c r="AI40" s="457">
        <f t="shared" si="43"/>
        <v>0</v>
      </c>
      <c r="AJ40" s="122">
        <f t="shared" si="44"/>
        <v>0</v>
      </c>
      <c r="AK40" s="122"/>
      <c r="AL40" s="457"/>
      <c r="AM40" s="457">
        <f t="shared" si="45"/>
        <v>0</v>
      </c>
      <c r="AN40" s="122">
        <f t="shared" si="46"/>
        <v>0</v>
      </c>
      <c r="AO40" s="249"/>
      <c r="AP40" s="457"/>
      <c r="AQ40" s="249">
        <f t="shared" si="47"/>
        <v>0</v>
      </c>
      <c r="AR40" s="457">
        <f t="shared" si="48"/>
        <v>0</v>
      </c>
      <c r="AS40" s="122">
        <f t="shared" si="49"/>
        <v>0</v>
      </c>
      <c r="AT40" s="122"/>
      <c r="AU40" s="457"/>
      <c r="AV40" s="457">
        <f t="shared" si="50"/>
        <v>0</v>
      </c>
      <c r="AW40" s="122">
        <f t="shared" si="23"/>
        <v>0</v>
      </c>
      <c r="AX40" s="249"/>
      <c r="AY40" s="457"/>
      <c r="AZ40" s="249">
        <f t="shared" si="24"/>
        <v>0</v>
      </c>
      <c r="BA40" s="457">
        <f t="shared" si="25"/>
        <v>0</v>
      </c>
      <c r="BB40" s="122">
        <f t="shared" si="26"/>
        <v>0</v>
      </c>
      <c r="BC40" s="122"/>
      <c r="BD40" s="457"/>
      <c r="BE40" s="458">
        <f t="shared" si="27"/>
        <v>0</v>
      </c>
    </row>
    <row r="41" spans="1:57" ht="45" customHeight="1">
      <c r="A41" s="616" t="s">
        <v>492</v>
      </c>
      <c r="B41" s="176" t="s">
        <v>472</v>
      </c>
      <c r="C41" s="110"/>
      <c r="D41" s="122"/>
      <c r="E41" s="249"/>
      <c r="F41" s="249"/>
      <c r="G41" s="249">
        <f t="shared" si="28"/>
        <v>0</v>
      </c>
      <c r="H41" s="457">
        <f t="shared" si="29"/>
        <v>0</v>
      </c>
      <c r="I41" s="122"/>
      <c r="J41" s="457"/>
      <c r="K41" s="457"/>
      <c r="L41" s="457">
        <f t="shared" si="30"/>
        <v>0</v>
      </c>
      <c r="M41" s="122">
        <f t="shared" si="31"/>
        <v>0</v>
      </c>
      <c r="N41" s="249"/>
      <c r="O41" s="457"/>
      <c r="P41" s="249">
        <f t="shared" si="32"/>
        <v>0</v>
      </c>
      <c r="Q41" s="457">
        <f t="shared" si="33"/>
        <v>0</v>
      </c>
      <c r="R41" s="122">
        <f t="shared" si="34"/>
        <v>0</v>
      </c>
      <c r="S41" s="457"/>
      <c r="T41" s="457"/>
      <c r="U41" s="457">
        <f t="shared" si="35"/>
        <v>0</v>
      </c>
      <c r="V41" s="122">
        <f t="shared" si="36"/>
        <v>0</v>
      </c>
      <c r="W41" s="249"/>
      <c r="X41" s="457"/>
      <c r="Y41" s="249">
        <f t="shared" si="37"/>
        <v>0</v>
      </c>
      <c r="Z41" s="457">
        <f t="shared" si="38"/>
        <v>0</v>
      </c>
      <c r="AA41" s="122">
        <f t="shared" si="39"/>
        <v>0</v>
      </c>
      <c r="AB41" s="457"/>
      <c r="AC41" s="457"/>
      <c r="AD41" s="457">
        <f t="shared" si="40"/>
        <v>0</v>
      </c>
      <c r="AE41" s="122">
        <f t="shared" si="41"/>
        <v>0</v>
      </c>
      <c r="AF41" s="249"/>
      <c r="AG41" s="457"/>
      <c r="AH41" s="249">
        <f t="shared" si="42"/>
        <v>0</v>
      </c>
      <c r="AI41" s="457">
        <f t="shared" si="43"/>
        <v>0</v>
      </c>
      <c r="AJ41" s="122">
        <f t="shared" si="44"/>
        <v>0</v>
      </c>
      <c r="AK41" s="122"/>
      <c r="AL41" s="457"/>
      <c r="AM41" s="457">
        <f t="shared" si="45"/>
        <v>0</v>
      </c>
      <c r="AN41" s="122">
        <f t="shared" si="46"/>
        <v>0</v>
      </c>
      <c r="AO41" s="249"/>
      <c r="AP41" s="457"/>
      <c r="AQ41" s="249">
        <f t="shared" si="47"/>
        <v>0</v>
      </c>
      <c r="AR41" s="457">
        <f t="shared" si="48"/>
        <v>0</v>
      </c>
      <c r="AS41" s="122">
        <f t="shared" si="49"/>
        <v>0</v>
      </c>
      <c r="AT41" s="122"/>
      <c r="AU41" s="457"/>
      <c r="AV41" s="457">
        <f t="shared" si="50"/>
        <v>0</v>
      </c>
      <c r="AW41" s="122">
        <f t="shared" si="23"/>
        <v>0</v>
      </c>
      <c r="AX41" s="249"/>
      <c r="AY41" s="457"/>
      <c r="AZ41" s="249">
        <f t="shared" si="24"/>
        <v>0</v>
      </c>
      <c r="BA41" s="457">
        <f t="shared" si="25"/>
        <v>0</v>
      </c>
      <c r="BB41" s="122">
        <f t="shared" si="26"/>
        <v>0</v>
      </c>
      <c r="BC41" s="122"/>
      <c r="BD41" s="457"/>
      <c r="BE41" s="458">
        <f t="shared" si="27"/>
        <v>0</v>
      </c>
    </row>
    <row r="42" spans="1:57" ht="30" customHeight="1">
      <c r="A42" s="616" t="s">
        <v>493</v>
      </c>
      <c r="B42" s="176" t="s">
        <v>473</v>
      </c>
      <c r="C42" s="110"/>
      <c r="D42" s="122"/>
      <c r="E42" s="249"/>
      <c r="F42" s="249"/>
      <c r="G42" s="249">
        <f t="shared" si="28"/>
        <v>0</v>
      </c>
      <c r="H42" s="457">
        <f t="shared" si="29"/>
        <v>0</v>
      </c>
      <c r="I42" s="122"/>
      <c r="J42" s="457"/>
      <c r="K42" s="457"/>
      <c r="L42" s="457">
        <f t="shared" si="30"/>
        <v>0</v>
      </c>
      <c r="M42" s="122">
        <f t="shared" si="31"/>
        <v>0</v>
      </c>
      <c r="N42" s="249"/>
      <c r="O42" s="457"/>
      <c r="P42" s="249">
        <f t="shared" si="32"/>
        <v>0</v>
      </c>
      <c r="Q42" s="457">
        <f t="shared" si="33"/>
        <v>0</v>
      </c>
      <c r="R42" s="122">
        <f t="shared" si="34"/>
        <v>0</v>
      </c>
      <c r="S42" s="457"/>
      <c r="T42" s="457"/>
      <c r="U42" s="457">
        <f t="shared" si="35"/>
        <v>0</v>
      </c>
      <c r="V42" s="122">
        <f t="shared" si="36"/>
        <v>0</v>
      </c>
      <c r="W42" s="249"/>
      <c r="X42" s="457"/>
      <c r="Y42" s="249">
        <f t="shared" si="37"/>
        <v>0</v>
      </c>
      <c r="Z42" s="457">
        <f t="shared" si="38"/>
        <v>0</v>
      </c>
      <c r="AA42" s="122">
        <f t="shared" si="39"/>
        <v>0</v>
      </c>
      <c r="AB42" s="457"/>
      <c r="AC42" s="457"/>
      <c r="AD42" s="457">
        <f t="shared" si="40"/>
        <v>0</v>
      </c>
      <c r="AE42" s="122">
        <f t="shared" si="41"/>
        <v>0</v>
      </c>
      <c r="AF42" s="249"/>
      <c r="AG42" s="457"/>
      <c r="AH42" s="249">
        <f t="shared" si="42"/>
        <v>0</v>
      </c>
      <c r="AI42" s="457">
        <f t="shared" si="43"/>
        <v>0</v>
      </c>
      <c r="AJ42" s="122">
        <f t="shared" si="44"/>
        <v>0</v>
      </c>
      <c r="AK42" s="122"/>
      <c r="AL42" s="457"/>
      <c r="AM42" s="457">
        <f t="shared" si="45"/>
        <v>0</v>
      </c>
      <c r="AN42" s="122">
        <f t="shared" si="46"/>
        <v>0</v>
      </c>
      <c r="AO42" s="249"/>
      <c r="AP42" s="457"/>
      <c r="AQ42" s="249">
        <f t="shared" si="47"/>
        <v>0</v>
      </c>
      <c r="AR42" s="457">
        <f t="shared" si="48"/>
        <v>0</v>
      </c>
      <c r="AS42" s="122">
        <f t="shared" si="49"/>
        <v>0</v>
      </c>
      <c r="AT42" s="122"/>
      <c r="AU42" s="457"/>
      <c r="AV42" s="457">
        <f t="shared" si="50"/>
        <v>0</v>
      </c>
      <c r="AW42" s="122">
        <f t="shared" si="23"/>
        <v>0</v>
      </c>
      <c r="AX42" s="249"/>
      <c r="AY42" s="457"/>
      <c r="AZ42" s="249">
        <f t="shared" si="24"/>
        <v>0</v>
      </c>
      <c r="BA42" s="457">
        <f t="shared" si="25"/>
        <v>0</v>
      </c>
      <c r="BB42" s="122">
        <f t="shared" si="26"/>
        <v>0</v>
      </c>
      <c r="BC42" s="122"/>
      <c r="BD42" s="457"/>
      <c r="BE42" s="458">
        <f t="shared" si="27"/>
        <v>0</v>
      </c>
    </row>
    <row r="43" spans="1:57" ht="15" customHeight="1">
      <c r="A43" s="616" t="s">
        <v>496</v>
      </c>
      <c r="B43" s="176" t="s">
        <v>474</v>
      </c>
      <c r="C43" s="110"/>
      <c r="D43" s="122"/>
      <c r="E43" s="249"/>
      <c r="F43" s="249"/>
      <c r="G43" s="249">
        <f t="shared" si="28"/>
        <v>0</v>
      </c>
      <c r="H43" s="457">
        <f t="shared" si="29"/>
        <v>0</v>
      </c>
      <c r="I43" s="122"/>
      <c r="J43" s="457"/>
      <c r="K43" s="457"/>
      <c r="L43" s="457">
        <f t="shared" si="30"/>
        <v>0</v>
      </c>
      <c r="M43" s="122">
        <f t="shared" si="31"/>
        <v>0</v>
      </c>
      <c r="N43" s="249"/>
      <c r="O43" s="457"/>
      <c r="P43" s="249">
        <f t="shared" si="32"/>
        <v>0</v>
      </c>
      <c r="Q43" s="457">
        <f t="shared" si="33"/>
        <v>0</v>
      </c>
      <c r="R43" s="122">
        <f t="shared" si="34"/>
        <v>0</v>
      </c>
      <c r="S43" s="457"/>
      <c r="T43" s="457"/>
      <c r="U43" s="457">
        <f t="shared" si="35"/>
        <v>0</v>
      </c>
      <c r="V43" s="122">
        <f t="shared" si="36"/>
        <v>0</v>
      </c>
      <c r="W43" s="249"/>
      <c r="X43" s="457"/>
      <c r="Y43" s="249">
        <f t="shared" si="37"/>
        <v>0</v>
      </c>
      <c r="Z43" s="457">
        <f t="shared" si="38"/>
        <v>0</v>
      </c>
      <c r="AA43" s="122">
        <f t="shared" si="39"/>
        <v>0</v>
      </c>
      <c r="AB43" s="457"/>
      <c r="AC43" s="457"/>
      <c r="AD43" s="457">
        <f t="shared" si="40"/>
        <v>0</v>
      </c>
      <c r="AE43" s="122">
        <f t="shared" si="41"/>
        <v>0</v>
      </c>
      <c r="AF43" s="249"/>
      <c r="AG43" s="457"/>
      <c r="AH43" s="249">
        <f t="shared" si="42"/>
        <v>0</v>
      </c>
      <c r="AI43" s="457">
        <f t="shared" si="43"/>
        <v>0</v>
      </c>
      <c r="AJ43" s="122">
        <f t="shared" si="44"/>
        <v>0</v>
      </c>
      <c r="AK43" s="122"/>
      <c r="AL43" s="457"/>
      <c r="AM43" s="457">
        <f t="shared" si="45"/>
        <v>0</v>
      </c>
      <c r="AN43" s="122">
        <f t="shared" si="46"/>
        <v>0</v>
      </c>
      <c r="AO43" s="249"/>
      <c r="AP43" s="457"/>
      <c r="AQ43" s="249">
        <f t="shared" si="47"/>
        <v>0</v>
      </c>
      <c r="AR43" s="457">
        <f t="shared" si="48"/>
        <v>0</v>
      </c>
      <c r="AS43" s="122">
        <f t="shared" si="49"/>
        <v>0</v>
      </c>
      <c r="AT43" s="122"/>
      <c r="AU43" s="457"/>
      <c r="AV43" s="457">
        <f t="shared" si="50"/>
        <v>0</v>
      </c>
      <c r="AW43" s="122">
        <f t="shared" si="23"/>
        <v>0</v>
      </c>
      <c r="AX43" s="249"/>
      <c r="AY43" s="457"/>
      <c r="AZ43" s="249">
        <f t="shared" si="24"/>
        <v>0</v>
      </c>
      <c r="BA43" s="457">
        <f t="shared" si="25"/>
        <v>0</v>
      </c>
      <c r="BB43" s="122">
        <f t="shared" si="26"/>
        <v>0</v>
      </c>
      <c r="BC43" s="122"/>
      <c r="BD43" s="457"/>
      <c r="BE43" s="458">
        <f t="shared" si="27"/>
        <v>0</v>
      </c>
    </row>
    <row r="44" spans="1:57" ht="15" customHeight="1">
      <c r="A44" s="616" t="s">
        <v>505</v>
      </c>
      <c r="B44" s="176" t="s">
        <v>290</v>
      </c>
      <c r="C44" s="110"/>
      <c r="D44" s="122"/>
      <c r="E44" s="249"/>
      <c r="F44" s="249"/>
      <c r="G44" s="249">
        <f t="shared" si="28"/>
        <v>0</v>
      </c>
      <c r="H44" s="457">
        <f t="shared" si="29"/>
        <v>0</v>
      </c>
      <c r="I44" s="122"/>
      <c r="J44" s="457"/>
      <c r="K44" s="457"/>
      <c r="L44" s="457">
        <f t="shared" si="30"/>
        <v>0</v>
      </c>
      <c r="M44" s="122">
        <f t="shared" si="31"/>
        <v>0</v>
      </c>
      <c r="N44" s="249"/>
      <c r="O44" s="457"/>
      <c r="P44" s="249">
        <f t="shared" si="32"/>
        <v>0</v>
      </c>
      <c r="Q44" s="457">
        <f t="shared" si="33"/>
        <v>0</v>
      </c>
      <c r="R44" s="122">
        <f t="shared" si="34"/>
        <v>0</v>
      </c>
      <c r="S44" s="457"/>
      <c r="T44" s="457"/>
      <c r="U44" s="457">
        <f t="shared" si="35"/>
        <v>0</v>
      </c>
      <c r="V44" s="122">
        <f t="shared" si="36"/>
        <v>0</v>
      </c>
      <c r="W44" s="249"/>
      <c r="X44" s="457"/>
      <c r="Y44" s="249">
        <f t="shared" si="37"/>
        <v>0</v>
      </c>
      <c r="Z44" s="457">
        <f t="shared" si="38"/>
        <v>0</v>
      </c>
      <c r="AA44" s="122">
        <f t="shared" si="39"/>
        <v>0</v>
      </c>
      <c r="AB44" s="457"/>
      <c r="AC44" s="457"/>
      <c r="AD44" s="457">
        <f t="shared" si="40"/>
        <v>0</v>
      </c>
      <c r="AE44" s="122">
        <f t="shared" si="41"/>
        <v>0</v>
      </c>
      <c r="AF44" s="249"/>
      <c r="AG44" s="457"/>
      <c r="AH44" s="249">
        <f t="shared" si="42"/>
        <v>0</v>
      </c>
      <c r="AI44" s="457">
        <f t="shared" si="43"/>
        <v>0</v>
      </c>
      <c r="AJ44" s="122">
        <f t="shared" si="44"/>
        <v>0</v>
      </c>
      <c r="AK44" s="122"/>
      <c r="AL44" s="457"/>
      <c r="AM44" s="457">
        <f t="shared" si="45"/>
        <v>0</v>
      </c>
      <c r="AN44" s="122">
        <f t="shared" si="46"/>
        <v>0</v>
      </c>
      <c r="AO44" s="249"/>
      <c r="AP44" s="457"/>
      <c r="AQ44" s="249">
        <f t="shared" si="47"/>
        <v>0</v>
      </c>
      <c r="AR44" s="457">
        <f t="shared" si="48"/>
        <v>0</v>
      </c>
      <c r="AS44" s="122">
        <f t="shared" si="49"/>
        <v>0</v>
      </c>
      <c r="AT44" s="122"/>
      <c r="AU44" s="457"/>
      <c r="AV44" s="457">
        <f t="shared" si="50"/>
        <v>0</v>
      </c>
      <c r="AW44" s="122">
        <f t="shared" si="23"/>
        <v>0</v>
      </c>
      <c r="AX44" s="249"/>
      <c r="AY44" s="457"/>
      <c r="AZ44" s="249">
        <f t="shared" si="24"/>
        <v>0</v>
      </c>
      <c r="BA44" s="457">
        <f t="shared" si="25"/>
        <v>0</v>
      </c>
      <c r="BB44" s="122">
        <f t="shared" si="26"/>
        <v>0</v>
      </c>
      <c r="BC44" s="122"/>
      <c r="BD44" s="457"/>
      <c r="BE44" s="458">
        <f t="shared" si="27"/>
        <v>0</v>
      </c>
    </row>
    <row r="45" spans="1:57" ht="15" customHeight="1">
      <c r="A45" s="616" t="s">
        <v>506</v>
      </c>
      <c r="B45" s="176" t="s">
        <v>475</v>
      </c>
      <c r="C45" s="110"/>
      <c r="D45" s="122"/>
      <c r="E45" s="249"/>
      <c r="F45" s="249"/>
      <c r="G45" s="249">
        <f t="shared" si="28"/>
        <v>0</v>
      </c>
      <c r="H45" s="457">
        <f t="shared" si="29"/>
        <v>0</v>
      </c>
      <c r="I45" s="122"/>
      <c r="J45" s="457"/>
      <c r="K45" s="457"/>
      <c r="L45" s="457">
        <f t="shared" si="30"/>
        <v>0</v>
      </c>
      <c r="M45" s="122">
        <f t="shared" si="31"/>
        <v>0</v>
      </c>
      <c r="N45" s="249"/>
      <c r="O45" s="457"/>
      <c r="P45" s="249">
        <f t="shared" si="32"/>
        <v>0</v>
      </c>
      <c r="Q45" s="457">
        <f t="shared" si="33"/>
        <v>0</v>
      </c>
      <c r="R45" s="122">
        <f t="shared" si="34"/>
        <v>0</v>
      </c>
      <c r="S45" s="457"/>
      <c r="T45" s="457"/>
      <c r="U45" s="457">
        <f t="shared" si="35"/>
        <v>0</v>
      </c>
      <c r="V45" s="122">
        <f t="shared" si="36"/>
        <v>0</v>
      </c>
      <c r="W45" s="249"/>
      <c r="X45" s="457"/>
      <c r="Y45" s="249">
        <f t="shared" si="37"/>
        <v>0</v>
      </c>
      <c r="Z45" s="457">
        <f t="shared" si="38"/>
        <v>0</v>
      </c>
      <c r="AA45" s="122">
        <f t="shared" si="39"/>
        <v>0</v>
      </c>
      <c r="AB45" s="457"/>
      <c r="AC45" s="457"/>
      <c r="AD45" s="457">
        <f t="shared" si="40"/>
        <v>0</v>
      </c>
      <c r="AE45" s="122">
        <f t="shared" si="41"/>
        <v>0</v>
      </c>
      <c r="AF45" s="249"/>
      <c r="AG45" s="457"/>
      <c r="AH45" s="249">
        <f t="shared" si="42"/>
        <v>0</v>
      </c>
      <c r="AI45" s="457">
        <f t="shared" si="43"/>
        <v>0</v>
      </c>
      <c r="AJ45" s="122">
        <f t="shared" si="44"/>
        <v>0</v>
      </c>
      <c r="AK45" s="122"/>
      <c r="AL45" s="457"/>
      <c r="AM45" s="457">
        <f t="shared" si="45"/>
        <v>0</v>
      </c>
      <c r="AN45" s="122">
        <f t="shared" si="46"/>
        <v>0</v>
      </c>
      <c r="AO45" s="249"/>
      <c r="AP45" s="457"/>
      <c r="AQ45" s="249">
        <f t="shared" si="47"/>
        <v>0</v>
      </c>
      <c r="AR45" s="457">
        <f t="shared" si="48"/>
        <v>0</v>
      </c>
      <c r="AS45" s="122">
        <f t="shared" si="49"/>
        <v>0</v>
      </c>
      <c r="AT45" s="122"/>
      <c r="AU45" s="457"/>
      <c r="AV45" s="457">
        <f t="shared" si="50"/>
        <v>0</v>
      </c>
      <c r="AW45" s="122">
        <f t="shared" si="23"/>
        <v>0</v>
      </c>
      <c r="AX45" s="249"/>
      <c r="AY45" s="457"/>
      <c r="AZ45" s="249">
        <f t="shared" si="24"/>
        <v>0</v>
      </c>
      <c r="BA45" s="457">
        <f t="shared" si="25"/>
        <v>0</v>
      </c>
      <c r="BB45" s="122">
        <f t="shared" si="26"/>
        <v>0</v>
      </c>
      <c r="BC45" s="122"/>
      <c r="BD45" s="457"/>
      <c r="BE45" s="458">
        <f t="shared" si="27"/>
        <v>0</v>
      </c>
    </row>
    <row r="46" spans="1:57" ht="15" customHeight="1">
      <c r="A46" s="616" t="s">
        <v>507</v>
      </c>
      <c r="B46" s="176" t="s">
        <v>476</v>
      </c>
      <c r="C46" s="110"/>
      <c r="D46" s="122"/>
      <c r="E46" s="249"/>
      <c r="F46" s="249"/>
      <c r="G46" s="249">
        <f t="shared" si="28"/>
        <v>0</v>
      </c>
      <c r="H46" s="457">
        <f t="shared" si="29"/>
        <v>0</v>
      </c>
      <c r="I46" s="122"/>
      <c r="J46" s="457"/>
      <c r="K46" s="457"/>
      <c r="L46" s="457">
        <f t="shared" si="30"/>
        <v>0</v>
      </c>
      <c r="M46" s="122">
        <f t="shared" si="31"/>
        <v>0</v>
      </c>
      <c r="N46" s="249"/>
      <c r="O46" s="457"/>
      <c r="P46" s="249">
        <f t="shared" si="32"/>
        <v>0</v>
      </c>
      <c r="Q46" s="457">
        <f t="shared" si="33"/>
        <v>0</v>
      </c>
      <c r="R46" s="122">
        <f t="shared" si="34"/>
        <v>0</v>
      </c>
      <c r="S46" s="457"/>
      <c r="T46" s="457"/>
      <c r="U46" s="457">
        <f t="shared" si="35"/>
        <v>0</v>
      </c>
      <c r="V46" s="122">
        <f t="shared" si="36"/>
        <v>0</v>
      </c>
      <c r="W46" s="249"/>
      <c r="X46" s="457"/>
      <c r="Y46" s="249">
        <f t="shared" si="37"/>
        <v>0</v>
      </c>
      <c r="Z46" s="457">
        <f t="shared" si="38"/>
        <v>0</v>
      </c>
      <c r="AA46" s="122">
        <f t="shared" si="39"/>
        <v>0</v>
      </c>
      <c r="AB46" s="457"/>
      <c r="AC46" s="457"/>
      <c r="AD46" s="457">
        <f t="shared" si="40"/>
        <v>0</v>
      </c>
      <c r="AE46" s="122">
        <f t="shared" si="41"/>
        <v>0</v>
      </c>
      <c r="AF46" s="249"/>
      <c r="AG46" s="457"/>
      <c r="AH46" s="249">
        <f t="shared" si="42"/>
        <v>0</v>
      </c>
      <c r="AI46" s="457">
        <f t="shared" si="43"/>
        <v>0</v>
      </c>
      <c r="AJ46" s="122">
        <f t="shared" si="44"/>
        <v>0</v>
      </c>
      <c r="AK46" s="122"/>
      <c r="AL46" s="457"/>
      <c r="AM46" s="457">
        <f t="shared" si="45"/>
        <v>0</v>
      </c>
      <c r="AN46" s="122">
        <f t="shared" si="46"/>
        <v>0</v>
      </c>
      <c r="AO46" s="249"/>
      <c r="AP46" s="457"/>
      <c r="AQ46" s="249">
        <f t="shared" si="47"/>
        <v>0</v>
      </c>
      <c r="AR46" s="457">
        <f t="shared" si="48"/>
        <v>0</v>
      </c>
      <c r="AS46" s="122">
        <f t="shared" si="49"/>
        <v>0</v>
      </c>
      <c r="AT46" s="122"/>
      <c r="AU46" s="457"/>
      <c r="AV46" s="457">
        <f t="shared" si="50"/>
        <v>0</v>
      </c>
      <c r="AW46" s="122">
        <f t="shared" si="23"/>
        <v>0</v>
      </c>
      <c r="AX46" s="249"/>
      <c r="AY46" s="457"/>
      <c r="AZ46" s="249">
        <f t="shared" si="24"/>
        <v>0</v>
      </c>
      <c r="BA46" s="457">
        <f t="shared" si="25"/>
        <v>0</v>
      </c>
      <c r="BB46" s="122">
        <f t="shared" si="26"/>
        <v>0</v>
      </c>
      <c r="BC46" s="122"/>
      <c r="BD46" s="457"/>
      <c r="BE46" s="458">
        <f t="shared" si="27"/>
        <v>0</v>
      </c>
    </row>
    <row r="47" spans="1:57" ht="15" customHeight="1">
      <c r="A47" s="616" t="s">
        <v>491</v>
      </c>
      <c r="B47" s="176" t="s">
        <v>477</v>
      </c>
      <c r="C47" s="110"/>
      <c r="D47" s="122"/>
      <c r="E47" s="249"/>
      <c r="F47" s="249"/>
      <c r="G47" s="249">
        <f t="shared" si="28"/>
        <v>0</v>
      </c>
      <c r="H47" s="457">
        <f t="shared" si="29"/>
        <v>0</v>
      </c>
      <c r="I47" s="122"/>
      <c r="J47" s="457"/>
      <c r="K47" s="457"/>
      <c r="L47" s="457">
        <f t="shared" si="30"/>
        <v>0</v>
      </c>
      <c r="M47" s="122">
        <f t="shared" si="31"/>
        <v>0</v>
      </c>
      <c r="N47" s="249"/>
      <c r="O47" s="457"/>
      <c r="P47" s="249">
        <f t="shared" si="32"/>
        <v>0</v>
      </c>
      <c r="Q47" s="457">
        <f t="shared" si="33"/>
        <v>0</v>
      </c>
      <c r="R47" s="122">
        <f t="shared" si="34"/>
        <v>0</v>
      </c>
      <c r="S47" s="457"/>
      <c r="T47" s="457"/>
      <c r="U47" s="457">
        <f t="shared" si="35"/>
        <v>0</v>
      </c>
      <c r="V47" s="122">
        <f t="shared" si="36"/>
        <v>0</v>
      </c>
      <c r="W47" s="249"/>
      <c r="X47" s="457"/>
      <c r="Y47" s="249">
        <f t="shared" si="37"/>
        <v>0</v>
      </c>
      <c r="Z47" s="457">
        <f t="shared" si="38"/>
        <v>0</v>
      </c>
      <c r="AA47" s="122">
        <f t="shared" si="39"/>
        <v>0</v>
      </c>
      <c r="AB47" s="457"/>
      <c r="AC47" s="457"/>
      <c r="AD47" s="457">
        <f t="shared" si="40"/>
        <v>0</v>
      </c>
      <c r="AE47" s="122">
        <f t="shared" si="41"/>
        <v>0</v>
      </c>
      <c r="AF47" s="249"/>
      <c r="AG47" s="457"/>
      <c r="AH47" s="249">
        <f t="shared" si="42"/>
        <v>0</v>
      </c>
      <c r="AI47" s="457">
        <f t="shared" si="43"/>
        <v>0</v>
      </c>
      <c r="AJ47" s="122">
        <f t="shared" si="44"/>
        <v>0</v>
      </c>
      <c r="AK47" s="122"/>
      <c r="AL47" s="457"/>
      <c r="AM47" s="457">
        <f t="shared" si="45"/>
        <v>0</v>
      </c>
      <c r="AN47" s="122">
        <f t="shared" si="46"/>
        <v>0</v>
      </c>
      <c r="AO47" s="249"/>
      <c r="AP47" s="457"/>
      <c r="AQ47" s="249">
        <f t="shared" si="47"/>
        <v>0</v>
      </c>
      <c r="AR47" s="457">
        <f t="shared" si="48"/>
        <v>0</v>
      </c>
      <c r="AS47" s="122">
        <f t="shared" si="49"/>
        <v>0</v>
      </c>
      <c r="AT47" s="122"/>
      <c r="AU47" s="457"/>
      <c r="AV47" s="457">
        <f t="shared" si="50"/>
        <v>0</v>
      </c>
      <c r="AW47" s="122">
        <f t="shared" si="23"/>
        <v>0</v>
      </c>
      <c r="AX47" s="249"/>
      <c r="AY47" s="457"/>
      <c r="AZ47" s="249">
        <f t="shared" si="24"/>
        <v>0</v>
      </c>
      <c r="BA47" s="457">
        <f t="shared" si="25"/>
        <v>0</v>
      </c>
      <c r="BB47" s="122">
        <f t="shared" si="26"/>
        <v>0</v>
      </c>
      <c r="BC47" s="122"/>
      <c r="BD47" s="457"/>
      <c r="BE47" s="458">
        <f t="shared" si="27"/>
        <v>0</v>
      </c>
    </row>
    <row r="48" spans="1:57" ht="12.75">
      <c r="A48" s="616" t="s">
        <v>492</v>
      </c>
      <c r="B48" s="176" t="s">
        <v>478</v>
      </c>
      <c r="C48" s="110"/>
      <c r="D48" s="122"/>
      <c r="E48" s="249"/>
      <c r="F48" s="249"/>
      <c r="G48" s="249">
        <f t="shared" si="28"/>
        <v>0</v>
      </c>
      <c r="H48" s="457">
        <f t="shared" si="29"/>
        <v>0</v>
      </c>
      <c r="I48" s="122"/>
      <c r="J48" s="457"/>
      <c r="K48" s="457"/>
      <c r="L48" s="457">
        <f t="shared" si="30"/>
        <v>0</v>
      </c>
      <c r="M48" s="122">
        <f t="shared" si="31"/>
        <v>0</v>
      </c>
      <c r="N48" s="249"/>
      <c r="O48" s="457"/>
      <c r="P48" s="249">
        <f t="shared" si="32"/>
        <v>0</v>
      </c>
      <c r="Q48" s="457">
        <f t="shared" si="33"/>
        <v>0</v>
      </c>
      <c r="R48" s="122">
        <f t="shared" si="34"/>
        <v>0</v>
      </c>
      <c r="S48" s="457"/>
      <c r="T48" s="457"/>
      <c r="U48" s="457">
        <f t="shared" si="35"/>
        <v>0</v>
      </c>
      <c r="V48" s="122">
        <f t="shared" si="36"/>
        <v>0</v>
      </c>
      <c r="W48" s="249"/>
      <c r="X48" s="457"/>
      <c r="Y48" s="249">
        <f t="shared" si="37"/>
        <v>0</v>
      </c>
      <c r="Z48" s="457">
        <f t="shared" si="38"/>
        <v>0</v>
      </c>
      <c r="AA48" s="122">
        <f t="shared" si="39"/>
        <v>0</v>
      </c>
      <c r="AB48" s="457"/>
      <c r="AC48" s="457"/>
      <c r="AD48" s="457">
        <f t="shared" si="40"/>
        <v>0</v>
      </c>
      <c r="AE48" s="122">
        <f t="shared" si="41"/>
        <v>0</v>
      </c>
      <c r="AF48" s="249"/>
      <c r="AG48" s="457"/>
      <c r="AH48" s="249">
        <f t="shared" si="42"/>
        <v>0</v>
      </c>
      <c r="AI48" s="457">
        <f t="shared" si="43"/>
        <v>0</v>
      </c>
      <c r="AJ48" s="122">
        <f t="shared" si="44"/>
        <v>0</v>
      </c>
      <c r="AK48" s="122"/>
      <c r="AL48" s="457"/>
      <c r="AM48" s="457">
        <f t="shared" si="45"/>
        <v>0</v>
      </c>
      <c r="AN48" s="122">
        <f t="shared" si="46"/>
        <v>0</v>
      </c>
      <c r="AO48" s="249"/>
      <c r="AP48" s="457"/>
      <c r="AQ48" s="249">
        <f t="shared" si="47"/>
        <v>0</v>
      </c>
      <c r="AR48" s="457">
        <f t="shared" si="48"/>
        <v>0</v>
      </c>
      <c r="AS48" s="122">
        <f t="shared" si="49"/>
        <v>0</v>
      </c>
      <c r="AT48" s="122"/>
      <c r="AU48" s="457"/>
      <c r="AV48" s="457">
        <f t="shared" si="50"/>
        <v>0</v>
      </c>
      <c r="AW48" s="122">
        <f t="shared" si="23"/>
        <v>0</v>
      </c>
      <c r="AX48" s="249"/>
      <c r="AY48" s="457"/>
      <c r="AZ48" s="249">
        <f t="shared" si="24"/>
        <v>0</v>
      </c>
      <c r="BA48" s="457">
        <f t="shared" si="25"/>
        <v>0</v>
      </c>
      <c r="BB48" s="122">
        <f t="shared" si="26"/>
        <v>0</v>
      </c>
      <c r="BC48" s="122"/>
      <c r="BD48" s="457"/>
      <c r="BE48" s="458">
        <f t="shared" si="27"/>
        <v>0</v>
      </c>
    </row>
    <row r="49" spans="1:57" ht="12.75">
      <c r="A49" s="616" t="s">
        <v>508</v>
      </c>
      <c r="B49" s="176" t="s">
        <v>267</v>
      </c>
      <c r="C49" s="110"/>
      <c r="D49" s="122"/>
      <c r="E49" s="249"/>
      <c r="F49" s="249"/>
      <c r="G49" s="249">
        <f t="shared" si="28"/>
        <v>0</v>
      </c>
      <c r="H49" s="457">
        <f t="shared" si="29"/>
        <v>0</v>
      </c>
      <c r="I49" s="122"/>
      <c r="J49" s="457"/>
      <c r="K49" s="457"/>
      <c r="L49" s="457">
        <f t="shared" si="30"/>
        <v>0</v>
      </c>
      <c r="M49" s="122">
        <f t="shared" si="31"/>
        <v>0</v>
      </c>
      <c r="N49" s="249"/>
      <c r="O49" s="457"/>
      <c r="P49" s="249">
        <f t="shared" si="32"/>
        <v>0</v>
      </c>
      <c r="Q49" s="457">
        <f t="shared" si="33"/>
        <v>0</v>
      </c>
      <c r="R49" s="122">
        <f t="shared" si="34"/>
        <v>0</v>
      </c>
      <c r="S49" s="457"/>
      <c r="T49" s="457"/>
      <c r="U49" s="457">
        <f t="shared" si="35"/>
        <v>0</v>
      </c>
      <c r="V49" s="122">
        <f t="shared" si="36"/>
        <v>0</v>
      </c>
      <c r="W49" s="249"/>
      <c r="X49" s="457"/>
      <c r="Y49" s="249">
        <f t="shared" si="37"/>
        <v>0</v>
      </c>
      <c r="Z49" s="457">
        <f t="shared" si="38"/>
        <v>0</v>
      </c>
      <c r="AA49" s="122">
        <f t="shared" si="39"/>
        <v>0</v>
      </c>
      <c r="AB49" s="457"/>
      <c r="AC49" s="457"/>
      <c r="AD49" s="457">
        <f t="shared" si="40"/>
        <v>0</v>
      </c>
      <c r="AE49" s="122">
        <f t="shared" si="41"/>
        <v>0</v>
      </c>
      <c r="AF49" s="249"/>
      <c r="AG49" s="457"/>
      <c r="AH49" s="249">
        <f t="shared" si="42"/>
        <v>0</v>
      </c>
      <c r="AI49" s="457">
        <f t="shared" si="43"/>
        <v>0</v>
      </c>
      <c r="AJ49" s="122">
        <f t="shared" si="44"/>
        <v>0</v>
      </c>
      <c r="AK49" s="122"/>
      <c r="AL49" s="457"/>
      <c r="AM49" s="457">
        <f t="shared" si="45"/>
        <v>0</v>
      </c>
      <c r="AN49" s="122">
        <f t="shared" si="46"/>
        <v>0</v>
      </c>
      <c r="AO49" s="249"/>
      <c r="AP49" s="457"/>
      <c r="AQ49" s="249">
        <f t="shared" si="47"/>
        <v>0</v>
      </c>
      <c r="AR49" s="457">
        <f t="shared" si="48"/>
        <v>0</v>
      </c>
      <c r="AS49" s="122">
        <f t="shared" si="49"/>
        <v>0</v>
      </c>
      <c r="AT49" s="122"/>
      <c r="AU49" s="457"/>
      <c r="AV49" s="457">
        <f t="shared" si="50"/>
        <v>0</v>
      </c>
      <c r="AW49" s="122">
        <f t="shared" si="23"/>
        <v>0</v>
      </c>
      <c r="AX49" s="249"/>
      <c r="AY49" s="457"/>
      <c r="AZ49" s="249">
        <f t="shared" si="24"/>
        <v>0</v>
      </c>
      <c r="BA49" s="457">
        <f t="shared" si="25"/>
        <v>0</v>
      </c>
      <c r="BB49" s="122">
        <f t="shared" si="26"/>
        <v>0</v>
      </c>
      <c r="BC49" s="122"/>
      <c r="BD49" s="457"/>
      <c r="BE49" s="458">
        <f t="shared" si="27"/>
        <v>0</v>
      </c>
    </row>
    <row r="50" spans="1:57" ht="12.75">
      <c r="A50" s="616" t="s">
        <v>491</v>
      </c>
      <c r="B50" s="176" t="s">
        <v>479</v>
      </c>
      <c r="C50" s="110"/>
      <c r="D50" s="122"/>
      <c r="E50" s="249"/>
      <c r="F50" s="249"/>
      <c r="G50" s="249">
        <f t="shared" si="28"/>
        <v>0</v>
      </c>
      <c r="H50" s="457">
        <f t="shared" si="29"/>
        <v>0</v>
      </c>
      <c r="I50" s="122"/>
      <c r="J50" s="457"/>
      <c r="K50" s="457"/>
      <c r="L50" s="457">
        <f t="shared" si="30"/>
        <v>0</v>
      </c>
      <c r="M50" s="122">
        <f t="shared" si="31"/>
        <v>0</v>
      </c>
      <c r="N50" s="249"/>
      <c r="O50" s="457"/>
      <c r="P50" s="249">
        <f t="shared" si="32"/>
        <v>0</v>
      </c>
      <c r="Q50" s="457">
        <f t="shared" si="33"/>
        <v>0</v>
      </c>
      <c r="R50" s="122">
        <f t="shared" si="34"/>
        <v>0</v>
      </c>
      <c r="S50" s="457"/>
      <c r="T50" s="457"/>
      <c r="U50" s="457">
        <f t="shared" si="35"/>
        <v>0</v>
      </c>
      <c r="V50" s="122">
        <f t="shared" si="36"/>
        <v>0</v>
      </c>
      <c r="W50" s="249"/>
      <c r="X50" s="457"/>
      <c r="Y50" s="249">
        <f t="shared" si="37"/>
        <v>0</v>
      </c>
      <c r="Z50" s="457">
        <f t="shared" si="38"/>
        <v>0</v>
      </c>
      <c r="AA50" s="122">
        <f t="shared" si="39"/>
        <v>0</v>
      </c>
      <c r="AB50" s="457"/>
      <c r="AC50" s="457"/>
      <c r="AD50" s="457">
        <f t="shared" si="40"/>
        <v>0</v>
      </c>
      <c r="AE50" s="122">
        <f t="shared" si="41"/>
        <v>0</v>
      </c>
      <c r="AF50" s="249"/>
      <c r="AG50" s="457"/>
      <c r="AH50" s="249">
        <f t="shared" si="42"/>
        <v>0</v>
      </c>
      <c r="AI50" s="457">
        <f t="shared" si="43"/>
        <v>0</v>
      </c>
      <c r="AJ50" s="122">
        <f t="shared" si="44"/>
        <v>0</v>
      </c>
      <c r="AK50" s="122"/>
      <c r="AL50" s="457"/>
      <c r="AM50" s="457">
        <f t="shared" si="45"/>
        <v>0</v>
      </c>
      <c r="AN50" s="122">
        <f t="shared" si="46"/>
        <v>0</v>
      </c>
      <c r="AO50" s="249"/>
      <c r="AP50" s="457"/>
      <c r="AQ50" s="249">
        <f t="shared" si="47"/>
        <v>0</v>
      </c>
      <c r="AR50" s="457">
        <f t="shared" si="48"/>
        <v>0</v>
      </c>
      <c r="AS50" s="122">
        <f t="shared" si="49"/>
        <v>0</v>
      </c>
      <c r="AT50" s="122"/>
      <c r="AU50" s="457"/>
      <c r="AV50" s="457">
        <f t="shared" si="50"/>
        <v>0</v>
      </c>
      <c r="AW50" s="122">
        <f t="shared" si="23"/>
        <v>0</v>
      </c>
      <c r="AX50" s="249"/>
      <c r="AY50" s="457"/>
      <c r="AZ50" s="249">
        <f t="shared" si="24"/>
        <v>0</v>
      </c>
      <c r="BA50" s="457">
        <f t="shared" si="25"/>
        <v>0</v>
      </c>
      <c r="BB50" s="122">
        <f t="shared" si="26"/>
        <v>0</v>
      </c>
      <c r="BC50" s="122"/>
      <c r="BD50" s="457"/>
      <c r="BE50" s="458">
        <f t="shared" si="27"/>
        <v>0</v>
      </c>
    </row>
    <row r="51" spans="1:57" ht="12.75">
      <c r="A51" s="616" t="s">
        <v>492</v>
      </c>
      <c r="B51" s="176" t="s">
        <v>480</v>
      </c>
      <c r="C51" s="110"/>
      <c r="D51" s="122"/>
      <c r="E51" s="249"/>
      <c r="F51" s="249"/>
      <c r="G51" s="249">
        <f t="shared" si="28"/>
        <v>0</v>
      </c>
      <c r="H51" s="457">
        <f t="shared" si="29"/>
        <v>0</v>
      </c>
      <c r="I51" s="122"/>
      <c r="J51" s="457"/>
      <c r="K51" s="457"/>
      <c r="L51" s="457">
        <f t="shared" si="30"/>
        <v>0</v>
      </c>
      <c r="M51" s="122">
        <f t="shared" si="31"/>
        <v>0</v>
      </c>
      <c r="N51" s="249"/>
      <c r="O51" s="457"/>
      <c r="P51" s="249">
        <f t="shared" si="32"/>
        <v>0</v>
      </c>
      <c r="Q51" s="457">
        <f t="shared" si="33"/>
        <v>0</v>
      </c>
      <c r="R51" s="122">
        <f t="shared" si="34"/>
        <v>0</v>
      </c>
      <c r="S51" s="457"/>
      <c r="T51" s="457"/>
      <c r="U51" s="457">
        <f t="shared" si="35"/>
        <v>0</v>
      </c>
      <c r="V51" s="122">
        <f t="shared" si="36"/>
        <v>0</v>
      </c>
      <c r="W51" s="249"/>
      <c r="X51" s="457"/>
      <c r="Y51" s="249">
        <f t="shared" si="37"/>
        <v>0</v>
      </c>
      <c r="Z51" s="457">
        <f t="shared" si="38"/>
        <v>0</v>
      </c>
      <c r="AA51" s="122">
        <f t="shared" si="39"/>
        <v>0</v>
      </c>
      <c r="AB51" s="457"/>
      <c r="AC51" s="457"/>
      <c r="AD51" s="457">
        <f t="shared" si="40"/>
        <v>0</v>
      </c>
      <c r="AE51" s="122">
        <f t="shared" si="41"/>
        <v>0</v>
      </c>
      <c r="AF51" s="249"/>
      <c r="AG51" s="457"/>
      <c r="AH51" s="249">
        <f t="shared" si="42"/>
        <v>0</v>
      </c>
      <c r="AI51" s="457">
        <f t="shared" si="43"/>
        <v>0</v>
      </c>
      <c r="AJ51" s="122">
        <f t="shared" si="44"/>
        <v>0</v>
      </c>
      <c r="AK51" s="122"/>
      <c r="AL51" s="457"/>
      <c r="AM51" s="457">
        <f t="shared" si="45"/>
        <v>0</v>
      </c>
      <c r="AN51" s="122">
        <f t="shared" si="46"/>
        <v>0</v>
      </c>
      <c r="AO51" s="249"/>
      <c r="AP51" s="457"/>
      <c r="AQ51" s="249">
        <f t="shared" si="47"/>
        <v>0</v>
      </c>
      <c r="AR51" s="457">
        <f t="shared" si="48"/>
        <v>0</v>
      </c>
      <c r="AS51" s="122">
        <f t="shared" si="49"/>
        <v>0</v>
      </c>
      <c r="AT51" s="122"/>
      <c r="AU51" s="457"/>
      <c r="AV51" s="457">
        <f t="shared" si="50"/>
        <v>0</v>
      </c>
      <c r="AW51" s="122">
        <f t="shared" si="23"/>
        <v>0</v>
      </c>
      <c r="AX51" s="249"/>
      <c r="AY51" s="457"/>
      <c r="AZ51" s="249">
        <f t="shared" si="24"/>
        <v>0</v>
      </c>
      <c r="BA51" s="457">
        <f t="shared" si="25"/>
        <v>0</v>
      </c>
      <c r="BB51" s="122">
        <f t="shared" si="26"/>
        <v>0</v>
      </c>
      <c r="BC51" s="122"/>
      <c r="BD51" s="457"/>
      <c r="BE51" s="458">
        <f t="shared" si="27"/>
        <v>0</v>
      </c>
    </row>
    <row r="52" spans="1:57" ht="25.5">
      <c r="A52" s="616" t="s">
        <v>493</v>
      </c>
      <c r="B52" s="176" t="s">
        <v>481</v>
      </c>
      <c r="C52" s="110"/>
      <c r="D52" s="122"/>
      <c r="E52" s="249"/>
      <c r="F52" s="249"/>
      <c r="G52" s="249">
        <f t="shared" si="28"/>
        <v>0</v>
      </c>
      <c r="H52" s="457">
        <f t="shared" si="29"/>
        <v>0</v>
      </c>
      <c r="I52" s="122"/>
      <c r="J52" s="457"/>
      <c r="K52" s="457"/>
      <c r="L52" s="457">
        <f t="shared" si="30"/>
        <v>0</v>
      </c>
      <c r="M52" s="122">
        <f t="shared" si="31"/>
        <v>0</v>
      </c>
      <c r="N52" s="249"/>
      <c r="O52" s="457"/>
      <c r="P52" s="249">
        <f t="shared" si="32"/>
        <v>0</v>
      </c>
      <c r="Q52" s="457">
        <f t="shared" si="33"/>
        <v>0</v>
      </c>
      <c r="R52" s="122">
        <f t="shared" si="34"/>
        <v>0</v>
      </c>
      <c r="S52" s="457"/>
      <c r="T52" s="457"/>
      <c r="U52" s="457">
        <f t="shared" si="35"/>
        <v>0</v>
      </c>
      <c r="V52" s="122">
        <f t="shared" si="36"/>
        <v>0</v>
      </c>
      <c r="W52" s="249"/>
      <c r="X52" s="457"/>
      <c r="Y52" s="249">
        <f t="shared" si="37"/>
        <v>0</v>
      </c>
      <c r="Z52" s="457">
        <f t="shared" si="38"/>
        <v>0</v>
      </c>
      <c r="AA52" s="122">
        <f t="shared" si="39"/>
        <v>0</v>
      </c>
      <c r="AB52" s="457"/>
      <c r="AC52" s="457"/>
      <c r="AD52" s="457">
        <f t="shared" si="40"/>
        <v>0</v>
      </c>
      <c r="AE52" s="122">
        <f t="shared" si="41"/>
        <v>0</v>
      </c>
      <c r="AF52" s="249"/>
      <c r="AG52" s="457"/>
      <c r="AH52" s="249">
        <f t="shared" si="42"/>
        <v>0</v>
      </c>
      <c r="AI52" s="457">
        <f t="shared" si="43"/>
        <v>0</v>
      </c>
      <c r="AJ52" s="122">
        <f t="shared" si="44"/>
        <v>0</v>
      </c>
      <c r="AK52" s="122"/>
      <c r="AL52" s="457"/>
      <c r="AM52" s="457">
        <f t="shared" si="45"/>
        <v>0</v>
      </c>
      <c r="AN52" s="122">
        <f t="shared" si="46"/>
        <v>0</v>
      </c>
      <c r="AO52" s="249"/>
      <c r="AP52" s="457"/>
      <c r="AQ52" s="249">
        <f t="shared" si="47"/>
        <v>0</v>
      </c>
      <c r="AR52" s="457">
        <f t="shared" si="48"/>
        <v>0</v>
      </c>
      <c r="AS52" s="122">
        <f t="shared" si="49"/>
        <v>0</v>
      </c>
      <c r="AT52" s="122"/>
      <c r="AU52" s="457"/>
      <c r="AV52" s="457">
        <f t="shared" si="50"/>
        <v>0</v>
      </c>
      <c r="AW52" s="122">
        <f t="shared" si="23"/>
        <v>0</v>
      </c>
      <c r="AX52" s="249"/>
      <c r="AY52" s="457"/>
      <c r="AZ52" s="249">
        <f t="shared" si="24"/>
        <v>0</v>
      </c>
      <c r="BA52" s="457">
        <f t="shared" si="25"/>
        <v>0</v>
      </c>
      <c r="BB52" s="122">
        <f t="shared" si="26"/>
        <v>0</v>
      </c>
      <c r="BC52" s="122"/>
      <c r="BD52" s="457"/>
      <c r="BE52" s="458">
        <f t="shared" si="27"/>
        <v>0</v>
      </c>
    </row>
    <row r="53" spans="1:57" ht="12.75">
      <c r="A53" s="616" t="s">
        <v>496</v>
      </c>
      <c r="B53" s="176" t="s">
        <v>482</v>
      </c>
      <c r="C53" s="110"/>
      <c r="D53" s="122"/>
      <c r="E53" s="249"/>
      <c r="F53" s="249"/>
      <c r="G53" s="249">
        <f t="shared" si="28"/>
        <v>0</v>
      </c>
      <c r="H53" s="457">
        <f t="shared" si="29"/>
        <v>0</v>
      </c>
      <c r="I53" s="122"/>
      <c r="J53" s="457"/>
      <c r="K53" s="457"/>
      <c r="L53" s="457">
        <f t="shared" si="30"/>
        <v>0</v>
      </c>
      <c r="M53" s="122">
        <f t="shared" si="31"/>
        <v>0</v>
      </c>
      <c r="N53" s="249"/>
      <c r="O53" s="457"/>
      <c r="P53" s="249">
        <f t="shared" si="32"/>
        <v>0</v>
      </c>
      <c r="Q53" s="457">
        <f t="shared" si="33"/>
        <v>0</v>
      </c>
      <c r="R53" s="122">
        <f t="shared" si="34"/>
        <v>0</v>
      </c>
      <c r="S53" s="457"/>
      <c r="T53" s="457"/>
      <c r="U53" s="457">
        <f t="shared" si="35"/>
        <v>0</v>
      </c>
      <c r="V53" s="122">
        <f t="shared" si="36"/>
        <v>0</v>
      </c>
      <c r="W53" s="249"/>
      <c r="X53" s="457"/>
      <c r="Y53" s="249">
        <f t="shared" si="37"/>
        <v>0</v>
      </c>
      <c r="Z53" s="457">
        <f t="shared" si="38"/>
        <v>0</v>
      </c>
      <c r="AA53" s="122">
        <f t="shared" si="39"/>
        <v>0</v>
      </c>
      <c r="AB53" s="457"/>
      <c r="AC53" s="457"/>
      <c r="AD53" s="457">
        <f t="shared" si="40"/>
        <v>0</v>
      </c>
      <c r="AE53" s="122">
        <f t="shared" si="41"/>
        <v>0</v>
      </c>
      <c r="AF53" s="249"/>
      <c r="AG53" s="457"/>
      <c r="AH53" s="249">
        <f t="shared" si="42"/>
        <v>0</v>
      </c>
      <c r="AI53" s="457">
        <f t="shared" si="43"/>
        <v>0</v>
      </c>
      <c r="AJ53" s="122">
        <f t="shared" si="44"/>
        <v>0</v>
      </c>
      <c r="AK53" s="122"/>
      <c r="AL53" s="457"/>
      <c r="AM53" s="457">
        <f t="shared" si="45"/>
        <v>0</v>
      </c>
      <c r="AN53" s="122">
        <f t="shared" si="46"/>
        <v>0</v>
      </c>
      <c r="AO53" s="249"/>
      <c r="AP53" s="457"/>
      <c r="AQ53" s="249">
        <f t="shared" si="47"/>
        <v>0</v>
      </c>
      <c r="AR53" s="457">
        <f t="shared" si="48"/>
        <v>0</v>
      </c>
      <c r="AS53" s="122">
        <f t="shared" si="49"/>
        <v>0</v>
      </c>
      <c r="AT53" s="122"/>
      <c r="AU53" s="457"/>
      <c r="AV53" s="457">
        <f t="shared" si="50"/>
        <v>0</v>
      </c>
      <c r="AW53" s="122">
        <f t="shared" si="23"/>
        <v>0</v>
      </c>
      <c r="AX53" s="249"/>
      <c r="AY53" s="457"/>
      <c r="AZ53" s="249">
        <f t="shared" si="24"/>
        <v>0</v>
      </c>
      <c r="BA53" s="457">
        <f t="shared" si="25"/>
        <v>0</v>
      </c>
      <c r="BB53" s="122">
        <f t="shared" si="26"/>
        <v>0</v>
      </c>
      <c r="BC53" s="122"/>
      <c r="BD53" s="457"/>
      <c r="BE53" s="458">
        <f t="shared" si="27"/>
        <v>0</v>
      </c>
    </row>
    <row r="54" spans="1:57" ht="12.75">
      <c r="A54" s="616" t="s">
        <v>509</v>
      </c>
      <c r="B54" s="176" t="s">
        <v>483</v>
      </c>
      <c r="C54" s="110"/>
      <c r="D54" s="122"/>
      <c r="E54" s="249"/>
      <c r="F54" s="249"/>
      <c r="G54" s="249">
        <f t="shared" si="28"/>
        <v>0</v>
      </c>
      <c r="H54" s="457">
        <f t="shared" si="29"/>
        <v>0</v>
      </c>
      <c r="I54" s="122"/>
      <c r="J54" s="457"/>
      <c r="K54" s="457"/>
      <c r="L54" s="457">
        <f t="shared" si="30"/>
        <v>0</v>
      </c>
      <c r="M54" s="122">
        <f t="shared" si="31"/>
        <v>0</v>
      </c>
      <c r="N54" s="249"/>
      <c r="O54" s="457"/>
      <c r="P54" s="249">
        <f t="shared" si="32"/>
        <v>0</v>
      </c>
      <c r="Q54" s="457">
        <f t="shared" si="33"/>
        <v>0</v>
      </c>
      <c r="R54" s="122">
        <f t="shared" si="34"/>
        <v>0</v>
      </c>
      <c r="S54" s="457"/>
      <c r="T54" s="457"/>
      <c r="U54" s="457">
        <f t="shared" si="35"/>
        <v>0</v>
      </c>
      <c r="V54" s="122">
        <f t="shared" si="36"/>
        <v>0</v>
      </c>
      <c r="W54" s="249"/>
      <c r="X54" s="457"/>
      <c r="Y54" s="249">
        <f t="shared" si="37"/>
        <v>0</v>
      </c>
      <c r="Z54" s="457">
        <f t="shared" si="38"/>
        <v>0</v>
      </c>
      <c r="AA54" s="122">
        <f t="shared" si="39"/>
        <v>0</v>
      </c>
      <c r="AB54" s="457"/>
      <c r="AC54" s="457"/>
      <c r="AD54" s="457">
        <f t="shared" si="40"/>
        <v>0</v>
      </c>
      <c r="AE54" s="122">
        <f t="shared" si="41"/>
        <v>0</v>
      </c>
      <c r="AF54" s="249"/>
      <c r="AG54" s="457"/>
      <c r="AH54" s="249">
        <f t="shared" si="42"/>
        <v>0</v>
      </c>
      <c r="AI54" s="457">
        <f t="shared" si="43"/>
        <v>0</v>
      </c>
      <c r="AJ54" s="122">
        <f t="shared" si="44"/>
        <v>0</v>
      </c>
      <c r="AK54" s="122"/>
      <c r="AL54" s="457"/>
      <c r="AM54" s="457">
        <f t="shared" si="45"/>
        <v>0</v>
      </c>
      <c r="AN54" s="122">
        <f t="shared" si="46"/>
        <v>0</v>
      </c>
      <c r="AO54" s="249"/>
      <c r="AP54" s="457"/>
      <c r="AQ54" s="249">
        <f t="shared" si="47"/>
        <v>0</v>
      </c>
      <c r="AR54" s="457">
        <f t="shared" si="48"/>
        <v>0</v>
      </c>
      <c r="AS54" s="122">
        <f t="shared" si="49"/>
        <v>0</v>
      </c>
      <c r="AT54" s="122"/>
      <c r="AU54" s="457"/>
      <c r="AV54" s="457">
        <f t="shared" si="50"/>
        <v>0</v>
      </c>
      <c r="AW54" s="122">
        <f t="shared" si="23"/>
        <v>0</v>
      </c>
      <c r="AX54" s="249"/>
      <c r="AY54" s="457"/>
      <c r="AZ54" s="249">
        <f t="shared" si="24"/>
        <v>0</v>
      </c>
      <c r="BA54" s="457">
        <f t="shared" si="25"/>
        <v>0</v>
      </c>
      <c r="BB54" s="122">
        <f t="shared" si="26"/>
        <v>0</v>
      </c>
      <c r="BC54" s="122"/>
      <c r="BD54" s="457"/>
      <c r="BE54" s="458">
        <f t="shared" si="27"/>
        <v>0</v>
      </c>
    </row>
    <row r="55" spans="1:57" ht="12.75">
      <c r="A55" s="616" t="s">
        <v>491</v>
      </c>
      <c r="B55" s="176" t="s">
        <v>484</v>
      </c>
      <c r="C55" s="110"/>
      <c r="D55" s="122"/>
      <c r="E55" s="249"/>
      <c r="F55" s="249"/>
      <c r="G55" s="249">
        <f t="shared" si="28"/>
        <v>0</v>
      </c>
      <c r="H55" s="457">
        <f t="shared" si="29"/>
        <v>0</v>
      </c>
      <c r="I55" s="122"/>
      <c r="J55" s="457"/>
      <c r="K55" s="457"/>
      <c r="L55" s="457">
        <f t="shared" si="30"/>
        <v>0</v>
      </c>
      <c r="M55" s="122">
        <f t="shared" si="31"/>
        <v>0</v>
      </c>
      <c r="N55" s="249"/>
      <c r="O55" s="457"/>
      <c r="P55" s="249">
        <f t="shared" si="32"/>
        <v>0</v>
      </c>
      <c r="Q55" s="457">
        <f t="shared" si="33"/>
        <v>0</v>
      </c>
      <c r="R55" s="122">
        <f t="shared" si="34"/>
        <v>0</v>
      </c>
      <c r="S55" s="457"/>
      <c r="T55" s="457"/>
      <c r="U55" s="457">
        <f t="shared" si="35"/>
        <v>0</v>
      </c>
      <c r="V55" s="122">
        <f t="shared" si="36"/>
        <v>0</v>
      </c>
      <c r="W55" s="249"/>
      <c r="X55" s="457"/>
      <c r="Y55" s="249">
        <f t="shared" si="37"/>
        <v>0</v>
      </c>
      <c r="Z55" s="457">
        <f t="shared" si="38"/>
        <v>0</v>
      </c>
      <c r="AA55" s="122">
        <f t="shared" si="39"/>
        <v>0</v>
      </c>
      <c r="AB55" s="457"/>
      <c r="AC55" s="457"/>
      <c r="AD55" s="457">
        <f t="shared" si="40"/>
        <v>0</v>
      </c>
      <c r="AE55" s="122">
        <f t="shared" si="41"/>
        <v>0</v>
      </c>
      <c r="AF55" s="249"/>
      <c r="AG55" s="457"/>
      <c r="AH55" s="249">
        <f t="shared" si="42"/>
        <v>0</v>
      </c>
      <c r="AI55" s="457">
        <f t="shared" si="43"/>
        <v>0</v>
      </c>
      <c r="AJ55" s="122">
        <f t="shared" si="44"/>
        <v>0</v>
      </c>
      <c r="AK55" s="122"/>
      <c r="AL55" s="457"/>
      <c r="AM55" s="457">
        <f t="shared" si="45"/>
        <v>0</v>
      </c>
      <c r="AN55" s="122">
        <f t="shared" si="46"/>
        <v>0</v>
      </c>
      <c r="AO55" s="249"/>
      <c r="AP55" s="457"/>
      <c r="AQ55" s="249">
        <f t="shared" si="47"/>
        <v>0</v>
      </c>
      <c r="AR55" s="457">
        <f t="shared" si="48"/>
        <v>0</v>
      </c>
      <c r="AS55" s="122">
        <f t="shared" si="49"/>
        <v>0</v>
      </c>
      <c r="AT55" s="122"/>
      <c r="AU55" s="457"/>
      <c r="AV55" s="457">
        <f t="shared" si="50"/>
        <v>0</v>
      </c>
      <c r="AW55" s="122">
        <f t="shared" si="23"/>
        <v>0</v>
      </c>
      <c r="AX55" s="249"/>
      <c r="AY55" s="457"/>
      <c r="AZ55" s="249">
        <f t="shared" si="24"/>
        <v>0</v>
      </c>
      <c r="BA55" s="457">
        <f t="shared" si="25"/>
        <v>0</v>
      </c>
      <c r="BB55" s="122">
        <f t="shared" si="26"/>
        <v>0</v>
      </c>
      <c r="BC55" s="122"/>
      <c r="BD55" s="457"/>
      <c r="BE55" s="458">
        <f t="shared" si="27"/>
        <v>0</v>
      </c>
    </row>
    <row r="56" spans="1:57" ht="12.75">
      <c r="A56" s="616" t="s">
        <v>492</v>
      </c>
      <c r="B56" s="176" t="s">
        <v>485</v>
      </c>
      <c r="C56" s="110"/>
      <c r="D56" s="122"/>
      <c r="E56" s="249"/>
      <c r="F56" s="249"/>
      <c r="G56" s="249">
        <f t="shared" si="28"/>
        <v>0</v>
      </c>
      <c r="H56" s="457">
        <f t="shared" si="29"/>
        <v>0</v>
      </c>
      <c r="I56" s="122"/>
      <c r="J56" s="457"/>
      <c r="K56" s="457"/>
      <c r="L56" s="457">
        <f t="shared" si="30"/>
        <v>0</v>
      </c>
      <c r="M56" s="122">
        <f t="shared" si="31"/>
        <v>0</v>
      </c>
      <c r="N56" s="249"/>
      <c r="O56" s="457"/>
      <c r="P56" s="249">
        <f t="shared" si="32"/>
        <v>0</v>
      </c>
      <c r="Q56" s="457">
        <f t="shared" si="33"/>
        <v>0</v>
      </c>
      <c r="R56" s="122">
        <f t="shared" si="34"/>
        <v>0</v>
      </c>
      <c r="S56" s="457"/>
      <c r="T56" s="457"/>
      <c r="U56" s="457">
        <f t="shared" si="35"/>
        <v>0</v>
      </c>
      <c r="V56" s="122">
        <f t="shared" si="36"/>
        <v>0</v>
      </c>
      <c r="W56" s="249"/>
      <c r="X56" s="457"/>
      <c r="Y56" s="249">
        <f t="shared" si="37"/>
        <v>0</v>
      </c>
      <c r="Z56" s="457">
        <f t="shared" si="38"/>
        <v>0</v>
      </c>
      <c r="AA56" s="122">
        <f t="shared" si="39"/>
        <v>0</v>
      </c>
      <c r="AB56" s="457"/>
      <c r="AC56" s="457"/>
      <c r="AD56" s="457">
        <f t="shared" si="40"/>
        <v>0</v>
      </c>
      <c r="AE56" s="122">
        <f t="shared" si="41"/>
        <v>0</v>
      </c>
      <c r="AF56" s="249"/>
      <c r="AG56" s="457"/>
      <c r="AH56" s="249">
        <f t="shared" si="42"/>
        <v>0</v>
      </c>
      <c r="AI56" s="457">
        <f t="shared" si="43"/>
        <v>0</v>
      </c>
      <c r="AJ56" s="122">
        <f t="shared" si="44"/>
        <v>0</v>
      </c>
      <c r="AK56" s="122"/>
      <c r="AL56" s="457"/>
      <c r="AM56" s="457">
        <f t="shared" si="45"/>
        <v>0</v>
      </c>
      <c r="AN56" s="122">
        <f t="shared" si="46"/>
        <v>0</v>
      </c>
      <c r="AO56" s="249"/>
      <c r="AP56" s="457"/>
      <c r="AQ56" s="249">
        <f t="shared" si="47"/>
        <v>0</v>
      </c>
      <c r="AR56" s="457">
        <f t="shared" si="48"/>
        <v>0</v>
      </c>
      <c r="AS56" s="122">
        <f t="shared" si="49"/>
        <v>0</v>
      </c>
      <c r="AT56" s="122"/>
      <c r="AU56" s="457"/>
      <c r="AV56" s="457">
        <f t="shared" si="50"/>
        <v>0</v>
      </c>
      <c r="AW56" s="122">
        <f t="shared" si="23"/>
        <v>0</v>
      </c>
      <c r="AX56" s="249"/>
      <c r="AY56" s="457"/>
      <c r="AZ56" s="249">
        <f t="shared" si="24"/>
        <v>0</v>
      </c>
      <c r="BA56" s="457">
        <f t="shared" si="25"/>
        <v>0</v>
      </c>
      <c r="BB56" s="122">
        <f t="shared" si="26"/>
        <v>0</v>
      </c>
      <c r="BC56" s="122"/>
      <c r="BD56" s="457"/>
      <c r="BE56" s="458">
        <f t="shared" si="27"/>
        <v>0</v>
      </c>
    </row>
    <row r="57" spans="1:57" ht="12.75">
      <c r="A57" s="616" t="s">
        <v>510</v>
      </c>
      <c r="B57" s="176" t="s">
        <v>289</v>
      </c>
      <c r="C57" s="110"/>
      <c r="D57" s="122"/>
      <c r="E57" s="249"/>
      <c r="F57" s="249"/>
      <c r="G57" s="249">
        <f t="shared" si="28"/>
        <v>0</v>
      </c>
      <c r="H57" s="457">
        <f t="shared" si="29"/>
        <v>0</v>
      </c>
      <c r="I57" s="122"/>
      <c r="J57" s="457"/>
      <c r="K57" s="457"/>
      <c r="L57" s="457">
        <f t="shared" si="30"/>
        <v>0</v>
      </c>
      <c r="M57" s="122">
        <f t="shared" si="31"/>
        <v>0</v>
      </c>
      <c r="N57" s="249"/>
      <c r="O57" s="457"/>
      <c r="P57" s="249">
        <f t="shared" si="32"/>
        <v>0</v>
      </c>
      <c r="Q57" s="457">
        <f t="shared" si="33"/>
        <v>0</v>
      </c>
      <c r="R57" s="122">
        <f t="shared" si="34"/>
        <v>0</v>
      </c>
      <c r="S57" s="457"/>
      <c r="T57" s="457"/>
      <c r="U57" s="457">
        <f t="shared" si="35"/>
        <v>0</v>
      </c>
      <c r="V57" s="122">
        <f t="shared" si="36"/>
        <v>0</v>
      </c>
      <c r="W57" s="249"/>
      <c r="X57" s="457"/>
      <c r="Y57" s="249">
        <f t="shared" si="37"/>
        <v>0</v>
      </c>
      <c r="Z57" s="457">
        <f t="shared" si="38"/>
        <v>0</v>
      </c>
      <c r="AA57" s="122">
        <f t="shared" si="39"/>
        <v>0</v>
      </c>
      <c r="AB57" s="457"/>
      <c r="AC57" s="457"/>
      <c r="AD57" s="457">
        <f t="shared" si="40"/>
        <v>0</v>
      </c>
      <c r="AE57" s="122">
        <f t="shared" si="41"/>
        <v>0</v>
      </c>
      <c r="AF57" s="249"/>
      <c r="AG57" s="457"/>
      <c r="AH57" s="249">
        <f t="shared" si="42"/>
        <v>0</v>
      </c>
      <c r="AI57" s="457">
        <f t="shared" si="43"/>
        <v>0</v>
      </c>
      <c r="AJ57" s="122">
        <f t="shared" si="44"/>
        <v>0</v>
      </c>
      <c r="AK57" s="122"/>
      <c r="AL57" s="457"/>
      <c r="AM57" s="457">
        <f t="shared" si="45"/>
        <v>0</v>
      </c>
      <c r="AN57" s="122">
        <f t="shared" si="46"/>
        <v>0</v>
      </c>
      <c r="AO57" s="249"/>
      <c r="AP57" s="457"/>
      <c r="AQ57" s="249">
        <f t="shared" si="47"/>
        <v>0</v>
      </c>
      <c r="AR57" s="457">
        <f t="shared" si="48"/>
        <v>0</v>
      </c>
      <c r="AS57" s="122">
        <f t="shared" si="49"/>
        <v>0</v>
      </c>
      <c r="AT57" s="122"/>
      <c r="AU57" s="457"/>
      <c r="AV57" s="457">
        <f t="shared" si="50"/>
        <v>0</v>
      </c>
      <c r="AW57" s="122">
        <f t="shared" si="23"/>
        <v>0</v>
      </c>
      <c r="AX57" s="249"/>
      <c r="AY57" s="457"/>
      <c r="AZ57" s="249">
        <f t="shared" si="24"/>
        <v>0</v>
      </c>
      <c r="BA57" s="457">
        <f t="shared" si="25"/>
        <v>0</v>
      </c>
      <c r="BB57" s="122">
        <f t="shared" si="26"/>
        <v>0</v>
      </c>
      <c r="BC57" s="122"/>
      <c r="BD57" s="457"/>
      <c r="BE57" s="458">
        <f t="shared" si="27"/>
        <v>0</v>
      </c>
    </row>
    <row r="58" spans="1:57" ht="15" customHeight="1">
      <c r="A58" s="616" t="s">
        <v>491</v>
      </c>
      <c r="B58" s="176" t="s">
        <v>486</v>
      </c>
      <c r="C58" s="110"/>
      <c r="D58" s="122"/>
      <c r="E58" s="249"/>
      <c r="F58" s="249"/>
      <c r="G58" s="249">
        <f t="shared" si="28"/>
        <v>0</v>
      </c>
      <c r="H58" s="457">
        <f t="shared" si="29"/>
        <v>0</v>
      </c>
      <c r="I58" s="122"/>
      <c r="J58" s="457"/>
      <c r="K58" s="457"/>
      <c r="L58" s="457">
        <f t="shared" si="30"/>
        <v>0</v>
      </c>
      <c r="M58" s="122">
        <f t="shared" si="31"/>
        <v>0</v>
      </c>
      <c r="N58" s="249"/>
      <c r="O58" s="457"/>
      <c r="P58" s="249">
        <f t="shared" si="32"/>
        <v>0</v>
      </c>
      <c r="Q58" s="457">
        <f t="shared" si="33"/>
        <v>0</v>
      </c>
      <c r="R58" s="122">
        <f t="shared" si="34"/>
        <v>0</v>
      </c>
      <c r="S58" s="457"/>
      <c r="T58" s="457"/>
      <c r="U58" s="457">
        <f t="shared" si="35"/>
        <v>0</v>
      </c>
      <c r="V58" s="122">
        <f t="shared" si="36"/>
        <v>0</v>
      </c>
      <c r="W58" s="249"/>
      <c r="X58" s="457"/>
      <c r="Y58" s="249">
        <f t="shared" si="37"/>
        <v>0</v>
      </c>
      <c r="Z58" s="457">
        <f t="shared" si="38"/>
        <v>0</v>
      </c>
      <c r="AA58" s="122">
        <f t="shared" si="39"/>
        <v>0</v>
      </c>
      <c r="AB58" s="457"/>
      <c r="AC58" s="457"/>
      <c r="AD58" s="457">
        <f t="shared" si="40"/>
        <v>0</v>
      </c>
      <c r="AE58" s="122">
        <f t="shared" si="41"/>
        <v>0</v>
      </c>
      <c r="AF58" s="249"/>
      <c r="AG58" s="457"/>
      <c r="AH58" s="249">
        <f t="shared" si="42"/>
        <v>0</v>
      </c>
      <c r="AI58" s="457">
        <f t="shared" si="43"/>
        <v>0</v>
      </c>
      <c r="AJ58" s="122">
        <f t="shared" si="44"/>
        <v>0</v>
      </c>
      <c r="AK58" s="122"/>
      <c r="AL58" s="457"/>
      <c r="AM58" s="457">
        <f t="shared" si="45"/>
        <v>0</v>
      </c>
      <c r="AN58" s="122">
        <f t="shared" si="46"/>
        <v>0</v>
      </c>
      <c r="AO58" s="249"/>
      <c r="AP58" s="457"/>
      <c r="AQ58" s="249">
        <f t="shared" si="47"/>
        <v>0</v>
      </c>
      <c r="AR58" s="457">
        <f t="shared" si="48"/>
        <v>0</v>
      </c>
      <c r="AS58" s="122">
        <f t="shared" si="49"/>
        <v>0</v>
      </c>
      <c r="AT58" s="122"/>
      <c r="AU58" s="457"/>
      <c r="AV58" s="457">
        <f t="shared" si="50"/>
        <v>0</v>
      </c>
      <c r="AW58" s="122">
        <f t="shared" si="23"/>
        <v>0</v>
      </c>
      <c r="AX58" s="249"/>
      <c r="AY58" s="457"/>
      <c r="AZ58" s="249">
        <f t="shared" si="24"/>
        <v>0</v>
      </c>
      <c r="BA58" s="457">
        <f t="shared" si="25"/>
        <v>0</v>
      </c>
      <c r="BB58" s="122">
        <f t="shared" si="26"/>
        <v>0</v>
      </c>
      <c r="BC58" s="122"/>
      <c r="BD58" s="457"/>
      <c r="BE58" s="458">
        <f t="shared" si="27"/>
        <v>0</v>
      </c>
    </row>
    <row r="59" spans="1:57" ht="12.75">
      <c r="A59" s="616" t="s">
        <v>492</v>
      </c>
      <c r="B59" s="176" t="s">
        <v>487</v>
      </c>
      <c r="C59" s="110"/>
      <c r="D59" s="122"/>
      <c r="E59" s="249"/>
      <c r="F59" s="249"/>
      <c r="G59" s="249">
        <f t="shared" si="28"/>
        <v>0</v>
      </c>
      <c r="H59" s="457">
        <f t="shared" si="29"/>
        <v>0</v>
      </c>
      <c r="I59" s="122"/>
      <c r="J59" s="457"/>
      <c r="K59" s="457"/>
      <c r="L59" s="457">
        <f t="shared" si="30"/>
        <v>0</v>
      </c>
      <c r="M59" s="122">
        <f t="shared" si="31"/>
        <v>0</v>
      </c>
      <c r="N59" s="249"/>
      <c r="O59" s="457"/>
      <c r="P59" s="249">
        <f t="shared" si="32"/>
        <v>0</v>
      </c>
      <c r="Q59" s="457">
        <f t="shared" si="33"/>
        <v>0</v>
      </c>
      <c r="R59" s="122">
        <f t="shared" si="34"/>
        <v>0</v>
      </c>
      <c r="S59" s="457"/>
      <c r="T59" s="457"/>
      <c r="U59" s="457">
        <f t="shared" si="35"/>
        <v>0</v>
      </c>
      <c r="V59" s="122">
        <f t="shared" si="36"/>
        <v>0</v>
      </c>
      <c r="W59" s="249"/>
      <c r="X59" s="457"/>
      <c r="Y59" s="249">
        <f t="shared" si="37"/>
        <v>0</v>
      </c>
      <c r="Z59" s="457">
        <f t="shared" si="38"/>
        <v>0</v>
      </c>
      <c r="AA59" s="122">
        <f t="shared" si="39"/>
        <v>0</v>
      </c>
      <c r="AB59" s="457"/>
      <c r="AC59" s="457"/>
      <c r="AD59" s="457">
        <f t="shared" si="40"/>
        <v>0</v>
      </c>
      <c r="AE59" s="122">
        <f t="shared" si="41"/>
        <v>0</v>
      </c>
      <c r="AF59" s="249"/>
      <c r="AG59" s="457"/>
      <c r="AH59" s="249">
        <f t="shared" si="42"/>
        <v>0</v>
      </c>
      <c r="AI59" s="457">
        <f t="shared" si="43"/>
        <v>0</v>
      </c>
      <c r="AJ59" s="122">
        <f t="shared" si="44"/>
        <v>0</v>
      </c>
      <c r="AK59" s="122"/>
      <c r="AL59" s="457"/>
      <c r="AM59" s="457">
        <f t="shared" si="45"/>
        <v>0</v>
      </c>
      <c r="AN59" s="122">
        <f t="shared" si="46"/>
        <v>0</v>
      </c>
      <c r="AO59" s="249"/>
      <c r="AP59" s="457"/>
      <c r="AQ59" s="249">
        <f t="shared" si="47"/>
        <v>0</v>
      </c>
      <c r="AR59" s="457">
        <f t="shared" si="48"/>
        <v>0</v>
      </c>
      <c r="AS59" s="122">
        <f t="shared" si="49"/>
        <v>0</v>
      </c>
      <c r="AT59" s="122"/>
      <c r="AU59" s="457"/>
      <c r="AV59" s="457">
        <f t="shared" si="50"/>
        <v>0</v>
      </c>
      <c r="AW59" s="122">
        <f t="shared" si="23"/>
        <v>0</v>
      </c>
      <c r="AX59" s="249"/>
      <c r="AY59" s="457"/>
      <c r="AZ59" s="249">
        <f t="shared" si="24"/>
        <v>0</v>
      </c>
      <c r="BA59" s="457">
        <f t="shared" si="25"/>
        <v>0</v>
      </c>
      <c r="BB59" s="122">
        <f t="shared" si="26"/>
        <v>0</v>
      </c>
      <c r="BC59" s="122"/>
      <c r="BD59" s="457"/>
      <c r="BE59" s="458">
        <f t="shared" si="27"/>
        <v>0</v>
      </c>
    </row>
    <row r="60" spans="1:57" ht="38.25">
      <c r="A60" s="616" t="s">
        <v>511</v>
      </c>
      <c r="B60" s="176" t="s">
        <v>488</v>
      </c>
      <c r="C60" s="110"/>
      <c r="D60" s="122"/>
      <c r="E60" s="249"/>
      <c r="F60" s="249"/>
      <c r="G60" s="249">
        <f t="shared" si="28"/>
        <v>0</v>
      </c>
      <c r="H60" s="457">
        <f t="shared" si="29"/>
        <v>0</v>
      </c>
      <c r="I60" s="122"/>
      <c r="J60" s="457"/>
      <c r="K60" s="457"/>
      <c r="L60" s="457">
        <f t="shared" si="30"/>
        <v>0</v>
      </c>
      <c r="M60" s="122">
        <f t="shared" si="31"/>
        <v>0</v>
      </c>
      <c r="N60" s="249"/>
      <c r="O60" s="457"/>
      <c r="P60" s="249">
        <f t="shared" si="32"/>
        <v>0</v>
      </c>
      <c r="Q60" s="457">
        <f t="shared" si="33"/>
        <v>0</v>
      </c>
      <c r="R60" s="122">
        <f t="shared" si="34"/>
        <v>0</v>
      </c>
      <c r="S60" s="457"/>
      <c r="T60" s="457"/>
      <c r="U60" s="457">
        <f t="shared" si="35"/>
        <v>0</v>
      </c>
      <c r="V60" s="122">
        <f t="shared" si="36"/>
        <v>0</v>
      </c>
      <c r="W60" s="249"/>
      <c r="X60" s="457"/>
      <c r="Y60" s="249">
        <f t="shared" si="37"/>
        <v>0</v>
      </c>
      <c r="Z60" s="457">
        <f t="shared" si="38"/>
        <v>0</v>
      </c>
      <c r="AA60" s="122">
        <f t="shared" si="39"/>
        <v>0</v>
      </c>
      <c r="AB60" s="457"/>
      <c r="AC60" s="457"/>
      <c r="AD60" s="457">
        <f t="shared" si="40"/>
        <v>0</v>
      </c>
      <c r="AE60" s="122">
        <f t="shared" si="41"/>
        <v>0</v>
      </c>
      <c r="AF60" s="249"/>
      <c r="AG60" s="457"/>
      <c r="AH60" s="249">
        <f t="shared" si="42"/>
        <v>0</v>
      </c>
      <c r="AI60" s="457">
        <f t="shared" si="43"/>
        <v>0</v>
      </c>
      <c r="AJ60" s="122">
        <f t="shared" si="44"/>
        <v>0</v>
      </c>
      <c r="AK60" s="122"/>
      <c r="AL60" s="457"/>
      <c r="AM60" s="457">
        <f t="shared" si="45"/>
        <v>0</v>
      </c>
      <c r="AN60" s="122">
        <f t="shared" si="46"/>
        <v>0</v>
      </c>
      <c r="AO60" s="249"/>
      <c r="AP60" s="457"/>
      <c r="AQ60" s="249">
        <f t="shared" si="47"/>
        <v>0</v>
      </c>
      <c r="AR60" s="457">
        <f t="shared" si="48"/>
        <v>0</v>
      </c>
      <c r="AS60" s="122">
        <f t="shared" si="49"/>
        <v>0</v>
      </c>
      <c r="AT60" s="122"/>
      <c r="AU60" s="457"/>
      <c r="AV60" s="457">
        <f t="shared" si="50"/>
        <v>0</v>
      </c>
      <c r="AW60" s="122">
        <f t="shared" si="23"/>
        <v>0</v>
      </c>
      <c r="AX60" s="249"/>
      <c r="AY60" s="457"/>
      <c r="AZ60" s="249">
        <f t="shared" si="24"/>
        <v>0</v>
      </c>
      <c r="BA60" s="457">
        <f t="shared" si="25"/>
        <v>0</v>
      </c>
      <c r="BB60" s="122">
        <f t="shared" si="26"/>
        <v>0</v>
      </c>
      <c r="BC60" s="122"/>
      <c r="BD60" s="457"/>
      <c r="BE60" s="458">
        <f t="shared" si="27"/>
        <v>0</v>
      </c>
    </row>
    <row r="61" spans="1:57" ht="13.5" thickBot="1">
      <c r="A61" s="617"/>
      <c r="B61" s="132" t="s">
        <v>81</v>
      </c>
      <c r="C61" s="521"/>
      <c r="D61" s="133">
        <f aca="true" t="shared" si="51" ref="D61:AI61">SUM(D8:D37)</f>
        <v>0</v>
      </c>
      <c r="E61" s="133">
        <f t="shared" si="51"/>
        <v>0</v>
      </c>
      <c r="F61" s="133">
        <f t="shared" si="51"/>
        <v>0</v>
      </c>
      <c r="G61" s="133">
        <f t="shared" si="51"/>
        <v>0</v>
      </c>
      <c r="H61" s="133">
        <f t="shared" si="51"/>
        <v>0</v>
      </c>
      <c r="I61" s="133">
        <f t="shared" si="51"/>
        <v>0</v>
      </c>
      <c r="J61" s="133">
        <f t="shared" si="51"/>
        <v>0</v>
      </c>
      <c r="K61" s="133">
        <f t="shared" si="51"/>
        <v>0</v>
      </c>
      <c r="L61" s="133">
        <f t="shared" si="51"/>
        <v>0</v>
      </c>
      <c r="M61" s="133">
        <f t="shared" si="51"/>
        <v>0</v>
      </c>
      <c r="N61" s="133">
        <f t="shared" si="51"/>
        <v>0</v>
      </c>
      <c r="O61" s="133">
        <f t="shared" si="51"/>
        <v>0</v>
      </c>
      <c r="P61" s="133">
        <f t="shared" si="51"/>
        <v>0</v>
      </c>
      <c r="Q61" s="133">
        <f t="shared" si="51"/>
        <v>0</v>
      </c>
      <c r="R61" s="133">
        <f t="shared" si="51"/>
        <v>0</v>
      </c>
      <c r="S61" s="133">
        <f t="shared" si="51"/>
        <v>0</v>
      </c>
      <c r="T61" s="133">
        <f t="shared" si="51"/>
        <v>0</v>
      </c>
      <c r="U61" s="133">
        <f t="shared" si="51"/>
        <v>0</v>
      </c>
      <c r="V61" s="133">
        <f t="shared" si="51"/>
        <v>0</v>
      </c>
      <c r="W61" s="133">
        <f t="shared" si="51"/>
        <v>0</v>
      </c>
      <c r="X61" s="133">
        <f t="shared" si="51"/>
        <v>0</v>
      </c>
      <c r="Y61" s="133">
        <f t="shared" si="51"/>
        <v>0</v>
      </c>
      <c r="Z61" s="133">
        <f t="shared" si="51"/>
        <v>0</v>
      </c>
      <c r="AA61" s="133">
        <f t="shared" si="51"/>
        <v>0</v>
      </c>
      <c r="AB61" s="133">
        <f t="shared" si="51"/>
        <v>0</v>
      </c>
      <c r="AC61" s="133">
        <f t="shared" si="51"/>
        <v>0</v>
      </c>
      <c r="AD61" s="133">
        <f t="shared" si="51"/>
        <v>0</v>
      </c>
      <c r="AE61" s="133">
        <f t="shared" si="51"/>
        <v>0</v>
      </c>
      <c r="AF61" s="133">
        <f t="shared" si="51"/>
        <v>0</v>
      </c>
      <c r="AG61" s="133">
        <f t="shared" si="51"/>
        <v>0</v>
      </c>
      <c r="AH61" s="133">
        <f t="shared" si="51"/>
        <v>0</v>
      </c>
      <c r="AI61" s="133">
        <f t="shared" si="51"/>
        <v>0</v>
      </c>
      <c r="AJ61" s="133">
        <f aca="true" t="shared" si="52" ref="AJ61:AV61">SUM(AJ8:AJ37)</f>
        <v>0</v>
      </c>
      <c r="AK61" s="133">
        <f t="shared" si="52"/>
        <v>0</v>
      </c>
      <c r="AL61" s="133">
        <f t="shared" si="52"/>
        <v>0</v>
      </c>
      <c r="AM61" s="133">
        <f t="shared" si="52"/>
        <v>0</v>
      </c>
      <c r="AN61" s="133">
        <f t="shared" si="52"/>
        <v>0</v>
      </c>
      <c r="AO61" s="133">
        <f t="shared" si="52"/>
        <v>0</v>
      </c>
      <c r="AP61" s="133">
        <f t="shared" si="52"/>
        <v>0</v>
      </c>
      <c r="AQ61" s="133">
        <f t="shared" si="52"/>
        <v>0</v>
      </c>
      <c r="AR61" s="133">
        <f t="shared" si="52"/>
        <v>0</v>
      </c>
      <c r="AS61" s="133">
        <f t="shared" si="52"/>
        <v>0</v>
      </c>
      <c r="AT61" s="133">
        <f t="shared" si="52"/>
        <v>0</v>
      </c>
      <c r="AU61" s="133">
        <f t="shared" si="52"/>
        <v>0</v>
      </c>
      <c r="AV61" s="133">
        <f t="shared" si="52"/>
        <v>0</v>
      </c>
      <c r="AW61" s="133">
        <f aca="true" t="shared" si="53" ref="AW61:BE61">SUM(AW8:AW37)</f>
        <v>0</v>
      </c>
      <c r="AX61" s="133">
        <f t="shared" si="53"/>
        <v>0</v>
      </c>
      <c r="AY61" s="133">
        <f t="shared" si="53"/>
        <v>0</v>
      </c>
      <c r="AZ61" s="133">
        <f t="shared" si="53"/>
        <v>0</v>
      </c>
      <c r="BA61" s="133">
        <f t="shared" si="53"/>
        <v>0</v>
      </c>
      <c r="BB61" s="133">
        <f t="shared" si="53"/>
        <v>0</v>
      </c>
      <c r="BC61" s="133">
        <f t="shared" si="53"/>
        <v>0</v>
      </c>
      <c r="BD61" s="133">
        <f t="shared" si="53"/>
        <v>0</v>
      </c>
      <c r="BE61" s="134">
        <f t="shared" si="53"/>
        <v>0</v>
      </c>
    </row>
    <row r="62" spans="1:12" ht="12.75">
      <c r="A62" s="76"/>
      <c r="C62" s="484"/>
      <c r="D62" s="76"/>
      <c r="E62" s="76"/>
      <c r="F62" s="76"/>
      <c r="G62" s="76"/>
      <c r="H62" s="76"/>
      <c r="I62" s="76"/>
      <c r="J62" s="76"/>
      <c r="K62" s="76"/>
      <c r="L62" s="76"/>
    </row>
  </sheetData>
  <sheetProtection/>
  <mergeCells count="38">
    <mergeCell ref="V4:AD4"/>
    <mergeCell ref="V5:AD5"/>
    <mergeCell ref="AA6:AD6"/>
    <mergeCell ref="D5:L5"/>
    <mergeCell ref="R6:U6"/>
    <mergeCell ref="V6:Z6"/>
    <mergeCell ref="A1:L1"/>
    <mergeCell ref="D6:H6"/>
    <mergeCell ref="I6:L6"/>
    <mergeCell ref="D4:L4"/>
    <mergeCell ref="A4:A7"/>
    <mergeCell ref="C4:C7"/>
    <mergeCell ref="M4:U4"/>
    <mergeCell ref="M5:U5"/>
    <mergeCell ref="AW1:BE1"/>
    <mergeCell ref="AW2:BE2"/>
    <mergeCell ref="AN1:AV1"/>
    <mergeCell ref="AS6:AV6"/>
    <mergeCell ref="B4:B7"/>
    <mergeCell ref="M6:Q6"/>
    <mergeCell ref="AE1:AM1"/>
    <mergeCell ref="V1:AD1"/>
    <mergeCell ref="AE6:AI6"/>
    <mergeCell ref="AE4:AM4"/>
    <mergeCell ref="AE5:AM5"/>
    <mergeCell ref="AJ6:AM6"/>
    <mergeCell ref="M1:U1"/>
    <mergeCell ref="M2:U2"/>
    <mergeCell ref="AW6:BA6"/>
    <mergeCell ref="BB6:BE6"/>
    <mergeCell ref="AE2:AM2"/>
    <mergeCell ref="V2:AD2"/>
    <mergeCell ref="AN2:AV2"/>
    <mergeCell ref="AN4:AV4"/>
    <mergeCell ref="AN5:AV5"/>
    <mergeCell ref="AW4:BE4"/>
    <mergeCell ref="AW5:BE5"/>
    <mergeCell ref="AN6:AR6"/>
  </mergeCells>
  <printOptions gridLines="1" horizontalCentered="1"/>
  <pageMargins left="0.42" right="0.27" top="0.62" bottom="0.5" header="0.25" footer="0.25"/>
  <pageSetup horizontalDpi="600" verticalDpi="600" orientation="portrait" paperSize="9" scale="55" r:id="rId1"/>
  <colBreaks count="5" manualBreakCount="5">
    <brk id="12" max="60" man="1"/>
    <brk id="21" max="60" man="1"/>
    <brk id="30" max="60" man="1"/>
    <brk id="39" max="60" man="1"/>
    <brk id="48" max="60" man="1"/>
  </colBreaks>
</worksheet>
</file>

<file path=xl/worksheets/sheet16.xml><?xml version="1.0" encoding="utf-8"?>
<worksheet xmlns="http://schemas.openxmlformats.org/spreadsheetml/2006/main" xmlns:r="http://schemas.openxmlformats.org/officeDocument/2006/relationships">
  <dimension ref="A1:O188"/>
  <sheetViews>
    <sheetView view="pageBreakPreview" zoomScale="80" zoomScaleSheetLayoutView="80" zoomScalePageLayoutView="0" workbookViewId="0" topLeftCell="A1">
      <selection activeCell="B162" sqref="B162"/>
    </sheetView>
  </sheetViews>
  <sheetFormatPr defaultColWidth="9.140625" defaultRowHeight="12.75"/>
  <cols>
    <col min="1" max="1" width="5.8515625" style="144" customWidth="1"/>
    <col min="2" max="2" width="34.28125" style="144" customWidth="1"/>
    <col min="3" max="3" width="13.140625" style="144" customWidth="1"/>
    <col min="4" max="4" width="16.8515625" style="144" customWidth="1"/>
    <col min="5" max="5" width="14.140625" style="144" bestFit="1" customWidth="1"/>
    <col min="6" max="6" width="13.00390625" style="144" customWidth="1"/>
    <col min="7" max="8" width="13.28125" style="144" bestFit="1" customWidth="1"/>
    <col min="9" max="9" width="8.140625" style="144" bestFit="1" customWidth="1"/>
    <col min="10" max="10" width="11.7109375" style="144" customWidth="1"/>
    <col min="11" max="11" width="9.140625" style="144" customWidth="1"/>
    <col min="12" max="12" width="10.8515625" style="144" customWidth="1"/>
    <col min="13" max="13" width="10.421875" style="144" customWidth="1"/>
    <col min="14" max="16384" width="9.140625" style="144" customWidth="1"/>
  </cols>
  <sheetData>
    <row r="1" spans="1:15" ht="12.75">
      <c r="A1" s="795" t="str">
        <f>Index!A1</f>
        <v>Name of the Generating Company/Station (Thermal)</v>
      </c>
      <c r="B1" s="795"/>
      <c r="C1" s="795"/>
      <c r="D1" s="795"/>
      <c r="E1" s="795"/>
      <c r="F1" s="795"/>
      <c r="G1" s="795"/>
      <c r="H1" s="795"/>
      <c r="I1" s="795"/>
      <c r="J1" s="795"/>
      <c r="K1" s="643"/>
      <c r="L1" s="643"/>
      <c r="M1" s="643"/>
      <c r="N1" s="643"/>
      <c r="O1" s="643"/>
    </row>
    <row r="2" spans="1:10" s="199" customFormat="1" ht="12.75">
      <c r="A2" s="255" t="s">
        <v>167</v>
      </c>
      <c r="B2" s="255"/>
      <c r="C2" s="255"/>
      <c r="D2" s="255"/>
      <c r="E2" s="89"/>
      <c r="F2" s="89"/>
      <c r="G2" s="89"/>
      <c r="H2" s="89"/>
      <c r="I2" s="729" t="s">
        <v>534</v>
      </c>
      <c r="J2" s="729"/>
    </row>
    <row r="3" spans="9:10" ht="13.5" thickBot="1">
      <c r="I3" s="866" t="s">
        <v>168</v>
      </c>
      <c r="J3" s="866"/>
    </row>
    <row r="4" spans="1:10" s="153" customFormat="1" ht="38.25" customHeight="1">
      <c r="A4" s="754" t="s">
        <v>112</v>
      </c>
      <c r="B4" s="756" t="s">
        <v>153</v>
      </c>
      <c r="C4" s="756" t="s">
        <v>328</v>
      </c>
      <c r="D4" s="756" t="s">
        <v>154</v>
      </c>
      <c r="E4" s="863" t="s">
        <v>170</v>
      </c>
      <c r="F4" s="756" t="s">
        <v>535</v>
      </c>
      <c r="G4" s="863" t="s">
        <v>247</v>
      </c>
      <c r="H4" s="756" t="s">
        <v>56</v>
      </c>
      <c r="I4" s="756"/>
      <c r="J4" s="741" t="s">
        <v>249</v>
      </c>
    </row>
    <row r="5" spans="1:10" s="376" customFormat="1" ht="12.75">
      <c r="A5" s="755"/>
      <c r="B5" s="757"/>
      <c r="C5" s="757"/>
      <c r="D5" s="757"/>
      <c r="E5" s="864"/>
      <c r="F5" s="757"/>
      <c r="G5" s="864"/>
      <c r="H5" s="83" t="s">
        <v>248</v>
      </c>
      <c r="I5" s="503" t="s">
        <v>127</v>
      </c>
      <c r="J5" s="865"/>
    </row>
    <row r="6" spans="1:10" ht="12.75" customHeight="1">
      <c r="A6" s="366"/>
      <c r="B6" s="158" t="s">
        <v>625</v>
      </c>
      <c r="C6" s="158"/>
      <c r="D6" s="158"/>
      <c r="E6" s="367"/>
      <c r="F6" s="367"/>
      <c r="G6" s="367"/>
      <c r="H6" s="367"/>
      <c r="I6" s="367"/>
      <c r="J6" s="368"/>
    </row>
    <row r="7" spans="1:10" ht="12.75" customHeight="1">
      <c r="A7" s="181"/>
      <c r="B7" s="184" t="s">
        <v>536</v>
      </c>
      <c r="C7" s="184"/>
      <c r="D7" s="184"/>
      <c r="E7" s="174"/>
      <c r="F7" s="174"/>
      <c r="G7" s="174"/>
      <c r="H7" s="174"/>
      <c r="I7" s="174"/>
      <c r="J7" s="175"/>
    </row>
    <row r="8" spans="1:10" ht="12.75" customHeight="1">
      <c r="A8" s="372">
        <v>1</v>
      </c>
      <c r="B8" s="371" t="s">
        <v>149</v>
      </c>
      <c r="C8" s="371"/>
      <c r="D8" s="371"/>
      <c r="E8" s="178"/>
      <c r="F8" s="178"/>
      <c r="G8" s="178"/>
      <c r="H8" s="178"/>
      <c r="I8" s="504">
        <f>IF(H8=0,0,#REF!/H8)</f>
        <v>0</v>
      </c>
      <c r="J8" s="185"/>
    </row>
    <row r="9" spans="1:10" ht="12.75" customHeight="1">
      <c r="A9" s="372">
        <v>2</v>
      </c>
      <c r="B9" s="371" t="s">
        <v>150</v>
      </c>
      <c r="C9" s="371"/>
      <c r="D9" s="371"/>
      <c r="E9" s="178"/>
      <c r="F9" s="178"/>
      <c r="G9" s="178"/>
      <c r="H9" s="178"/>
      <c r="I9" s="504">
        <f>IF(H9=0,0,#REF!/H9)</f>
        <v>0</v>
      </c>
      <c r="J9" s="185"/>
    </row>
    <row r="10" spans="1:10" ht="12.75" customHeight="1">
      <c r="A10" s="372">
        <v>3</v>
      </c>
      <c r="B10" s="371" t="s">
        <v>151</v>
      </c>
      <c r="C10" s="371"/>
      <c r="D10" s="371"/>
      <c r="E10" s="178"/>
      <c r="F10" s="178"/>
      <c r="G10" s="178"/>
      <c r="H10" s="178"/>
      <c r="I10" s="504">
        <f>IF(H10=0,0,#REF!/H10)</f>
        <v>0</v>
      </c>
      <c r="J10" s="185"/>
    </row>
    <row r="11" spans="1:10" ht="12.75" customHeight="1">
      <c r="A11" s="372">
        <v>4</v>
      </c>
      <c r="B11" s="371" t="s">
        <v>152</v>
      </c>
      <c r="C11" s="371"/>
      <c r="D11" s="371"/>
      <c r="E11" s="178"/>
      <c r="F11" s="178"/>
      <c r="G11" s="178"/>
      <c r="H11" s="178"/>
      <c r="I11" s="504">
        <f>IF(H11=0,0,#REF!/H11)</f>
        <v>0</v>
      </c>
      <c r="J11" s="185"/>
    </row>
    <row r="12" spans="1:10" ht="12.75" customHeight="1">
      <c r="A12" s="369" t="s">
        <v>100</v>
      </c>
      <c r="B12" s="375" t="s">
        <v>175</v>
      </c>
      <c r="C12" s="375"/>
      <c r="D12" s="375"/>
      <c r="E12" s="379">
        <f>SUM(E8:E11)</f>
        <v>0</v>
      </c>
      <c r="F12" s="379">
        <f>SUM(F8:F11)</f>
        <v>0</v>
      </c>
      <c r="G12" s="379">
        <f>SUM(G8:G11)</f>
        <v>0</v>
      </c>
      <c r="H12" s="379">
        <f>SUM(H8:H11)</f>
        <v>0</v>
      </c>
      <c r="I12" s="505">
        <f>IF(H12=0,0,#REF!/H12)</f>
        <v>0</v>
      </c>
      <c r="J12" s="380">
        <f>SUM(J8:J11)</f>
        <v>0</v>
      </c>
    </row>
    <row r="13" spans="1:10" ht="12.75" customHeight="1">
      <c r="A13" s="372"/>
      <c r="B13" s="381"/>
      <c r="C13" s="381"/>
      <c r="D13" s="381"/>
      <c r="E13" s="178"/>
      <c r="F13" s="178"/>
      <c r="G13" s="178"/>
      <c r="H13" s="178"/>
      <c r="I13" s="178"/>
      <c r="J13" s="185"/>
    </row>
    <row r="14" spans="1:10" ht="12.75" customHeight="1">
      <c r="A14" s="181"/>
      <c r="B14" s="184" t="s">
        <v>537</v>
      </c>
      <c r="C14" s="184"/>
      <c r="D14" s="184"/>
      <c r="E14" s="178"/>
      <c r="F14" s="178"/>
      <c r="G14" s="178"/>
      <c r="H14" s="178"/>
      <c r="I14" s="178"/>
      <c r="J14" s="185"/>
    </row>
    <row r="15" spans="1:10" ht="12.75" customHeight="1">
      <c r="A15" s="372">
        <v>1</v>
      </c>
      <c r="B15" s="371" t="s">
        <v>149</v>
      </c>
      <c r="C15" s="371"/>
      <c r="D15" s="371"/>
      <c r="E15" s="178"/>
      <c r="F15" s="178"/>
      <c r="G15" s="178"/>
      <c r="H15" s="178"/>
      <c r="I15" s="504">
        <f>IF(H15=0,0,#REF!/H15)</f>
        <v>0</v>
      </c>
      <c r="J15" s="185"/>
    </row>
    <row r="16" spans="1:10" ht="12.75" customHeight="1">
      <c r="A16" s="372">
        <v>2</v>
      </c>
      <c r="B16" s="371" t="s">
        <v>150</v>
      </c>
      <c r="C16" s="371"/>
      <c r="D16" s="371"/>
      <c r="E16" s="178"/>
      <c r="F16" s="178"/>
      <c r="G16" s="178"/>
      <c r="H16" s="178"/>
      <c r="I16" s="504">
        <f>IF(H16=0,0,#REF!/H16)</f>
        <v>0</v>
      </c>
      <c r="J16" s="185"/>
    </row>
    <row r="17" spans="1:10" ht="12.75" customHeight="1">
      <c r="A17" s="372">
        <v>3</v>
      </c>
      <c r="B17" s="371" t="s">
        <v>151</v>
      </c>
      <c r="C17" s="371"/>
      <c r="D17" s="371"/>
      <c r="E17" s="178"/>
      <c r="F17" s="506"/>
      <c r="G17" s="506"/>
      <c r="H17" s="506"/>
      <c r="I17" s="504">
        <f>IF(H17=0,0,#REF!/H17)</f>
        <v>0</v>
      </c>
      <c r="J17" s="185"/>
    </row>
    <row r="18" spans="1:10" ht="12.75" customHeight="1">
      <c r="A18" s="372">
        <v>4</v>
      </c>
      <c r="B18" s="371" t="s">
        <v>152</v>
      </c>
      <c r="C18" s="371"/>
      <c r="D18" s="371"/>
      <c r="E18" s="178"/>
      <c r="F18" s="178"/>
      <c r="G18" s="178"/>
      <c r="H18" s="178"/>
      <c r="I18" s="504">
        <f>IF(H18=0,0,#REF!/H18)</f>
        <v>0</v>
      </c>
      <c r="J18" s="185"/>
    </row>
    <row r="19" spans="1:10" ht="12.75" customHeight="1">
      <c r="A19" s="369" t="s">
        <v>101</v>
      </c>
      <c r="B19" s="375" t="s">
        <v>175</v>
      </c>
      <c r="C19" s="375"/>
      <c r="D19" s="375"/>
      <c r="E19" s="379">
        <f>SUM(E15:E18)</f>
        <v>0</v>
      </c>
      <c r="F19" s="379">
        <f>SUM(F15:F18)</f>
        <v>0</v>
      </c>
      <c r="G19" s="379">
        <f>SUM(G15:G18)</f>
        <v>0</v>
      </c>
      <c r="H19" s="379">
        <f>SUM(H15:H18)</f>
        <v>0</v>
      </c>
      <c r="I19" s="505">
        <f>IF(H19=0,0,#REF!/H19)</f>
        <v>0</v>
      </c>
      <c r="J19" s="380">
        <f>SUM(J15:J18)</f>
        <v>0</v>
      </c>
    </row>
    <row r="20" spans="1:10" ht="12.75" customHeight="1">
      <c r="A20" s="372"/>
      <c r="B20" s="381"/>
      <c r="C20" s="381"/>
      <c r="D20" s="381"/>
      <c r="E20" s="178"/>
      <c r="F20" s="178"/>
      <c r="G20" s="178"/>
      <c r="H20" s="178"/>
      <c r="I20" s="178"/>
      <c r="J20" s="185"/>
    </row>
    <row r="21" spans="1:10" ht="12.75" customHeight="1">
      <c r="A21" s="372"/>
      <c r="B21" s="400" t="s">
        <v>255</v>
      </c>
      <c r="C21" s="178"/>
      <c r="D21" s="178"/>
      <c r="E21" s="178"/>
      <c r="F21" s="178"/>
      <c r="G21" s="178"/>
      <c r="H21" s="178"/>
      <c r="I21" s="178"/>
      <c r="J21" s="185"/>
    </row>
    <row r="22" spans="1:10" ht="12.75" customHeight="1">
      <c r="A22" s="372">
        <v>1</v>
      </c>
      <c r="B22" s="384" t="s">
        <v>163</v>
      </c>
      <c r="C22" s="178"/>
      <c r="D22" s="178"/>
      <c r="E22" s="178"/>
      <c r="F22" s="178"/>
      <c r="G22" s="178"/>
      <c r="H22" s="178"/>
      <c r="I22" s="178"/>
      <c r="J22" s="185"/>
    </row>
    <row r="23" spans="1:10" ht="12.75" customHeight="1">
      <c r="A23" s="372">
        <v>2</v>
      </c>
      <c r="B23" s="384" t="s">
        <v>256</v>
      </c>
      <c r="C23" s="178"/>
      <c r="D23" s="178"/>
      <c r="E23" s="178"/>
      <c r="F23" s="178"/>
      <c r="G23" s="178"/>
      <c r="H23" s="178"/>
      <c r="I23" s="178"/>
      <c r="J23" s="185"/>
    </row>
    <row r="24" spans="1:10" ht="12.75" customHeight="1">
      <c r="A24" s="372">
        <v>3</v>
      </c>
      <c r="B24" s="384" t="s">
        <v>257</v>
      </c>
      <c r="C24" s="178"/>
      <c r="D24" s="178"/>
      <c r="E24" s="178"/>
      <c r="F24" s="178"/>
      <c r="G24" s="178"/>
      <c r="H24" s="178"/>
      <c r="I24" s="178"/>
      <c r="J24" s="185"/>
    </row>
    <row r="25" spans="1:10" ht="12.75" customHeight="1">
      <c r="A25" s="372">
        <v>4</v>
      </c>
      <c r="B25" s="384" t="s">
        <v>258</v>
      </c>
      <c r="C25" s="178"/>
      <c r="D25" s="178"/>
      <c r="E25" s="178"/>
      <c r="F25" s="178"/>
      <c r="G25" s="178"/>
      <c r="H25" s="178"/>
      <c r="I25" s="178"/>
      <c r="J25" s="185"/>
    </row>
    <row r="26" spans="1:10" ht="12.75" customHeight="1">
      <c r="A26" s="369" t="s">
        <v>103</v>
      </c>
      <c r="B26" s="375" t="s">
        <v>175</v>
      </c>
      <c r="C26" s="178"/>
      <c r="D26" s="178"/>
      <c r="E26" s="379">
        <f>SUM(E22:E25)</f>
        <v>0</v>
      </c>
      <c r="F26" s="379">
        <f>SUM(F22:F25)</f>
        <v>0</v>
      </c>
      <c r="G26" s="379">
        <f>SUM(G22:G25)</f>
        <v>0</v>
      </c>
      <c r="H26" s="379">
        <f>SUM(H22:H25)</f>
        <v>0</v>
      </c>
      <c r="I26" s="505">
        <f>IF(H26=0,0,#REF!/H26)</f>
        <v>0</v>
      </c>
      <c r="J26" s="380">
        <f>SUM(J22:J25)</f>
        <v>0</v>
      </c>
    </row>
    <row r="27" spans="1:10" ht="12.75" customHeight="1">
      <c r="A27" s="372"/>
      <c r="B27" s="381"/>
      <c r="C27" s="178"/>
      <c r="D27" s="178"/>
      <c r="E27" s="178"/>
      <c r="F27" s="178"/>
      <c r="G27" s="178"/>
      <c r="H27" s="178"/>
      <c r="I27" s="178"/>
      <c r="J27" s="380"/>
    </row>
    <row r="28" spans="1:10" ht="30" customHeight="1">
      <c r="A28" s="507" t="s">
        <v>29</v>
      </c>
      <c r="B28" s="508" t="s">
        <v>166</v>
      </c>
      <c r="C28" s="509"/>
      <c r="D28" s="509"/>
      <c r="E28" s="322">
        <f>SUM(E12,E19,E26)</f>
        <v>0</v>
      </c>
      <c r="F28" s="322">
        <f>SUM(F12,F19,F26)</f>
        <v>0</v>
      </c>
      <c r="G28" s="322">
        <f>SUM(G12,G19,G26)</f>
        <v>0</v>
      </c>
      <c r="H28" s="322">
        <f>SUM(H12,H19,H26)</f>
        <v>0</v>
      </c>
      <c r="I28" s="510">
        <f>IF(H28=0,0,#REF!/H28)</f>
        <v>0</v>
      </c>
      <c r="J28" s="323">
        <f>SUM(J12,J19,J26)</f>
        <v>0</v>
      </c>
    </row>
    <row r="29" spans="1:10" ht="15" customHeight="1">
      <c r="A29" s="372"/>
      <c r="B29" s="381"/>
      <c r="C29" s="178"/>
      <c r="D29" s="178"/>
      <c r="E29" s="178"/>
      <c r="F29" s="178"/>
      <c r="G29" s="178"/>
      <c r="H29" s="178"/>
      <c r="I29" s="178"/>
      <c r="J29" s="380"/>
    </row>
    <row r="30" spans="1:10" ht="30" customHeight="1">
      <c r="A30" s="507" t="s">
        <v>203</v>
      </c>
      <c r="B30" s="508" t="s">
        <v>164</v>
      </c>
      <c r="C30" s="455"/>
      <c r="D30" s="313"/>
      <c r="E30" s="313"/>
      <c r="F30" s="313"/>
      <c r="G30" s="313"/>
      <c r="H30" s="313"/>
      <c r="I30" s="313"/>
      <c r="J30" s="314"/>
    </row>
    <row r="31" spans="1:10" ht="15" customHeight="1">
      <c r="A31" s="169"/>
      <c r="B31" s="511"/>
      <c r="C31" s="512"/>
      <c r="D31" s="513"/>
      <c r="E31" s="249"/>
      <c r="F31" s="249"/>
      <c r="G31" s="249"/>
      <c r="H31" s="249"/>
      <c r="I31" s="249"/>
      <c r="J31" s="251"/>
    </row>
    <row r="32" spans="1:10" ht="30" customHeight="1" thickBot="1">
      <c r="A32" s="385" t="s">
        <v>204</v>
      </c>
      <c r="B32" s="386" t="s">
        <v>165</v>
      </c>
      <c r="C32" s="514"/>
      <c r="D32" s="515"/>
      <c r="E32" s="515">
        <f aca="true" t="shared" si="0" ref="E32:J32">E28-E30</f>
        <v>0</v>
      </c>
      <c r="F32" s="515">
        <f t="shared" si="0"/>
        <v>0</v>
      </c>
      <c r="G32" s="515">
        <f t="shared" si="0"/>
        <v>0</v>
      </c>
      <c r="H32" s="515">
        <f t="shared" si="0"/>
        <v>0</v>
      </c>
      <c r="I32" s="515">
        <f t="shared" si="0"/>
        <v>0</v>
      </c>
      <c r="J32" s="516">
        <f t="shared" si="0"/>
        <v>0</v>
      </c>
    </row>
    <row r="33" spans="1:10" ht="26.25" customHeight="1">
      <c r="A33" s="161"/>
      <c r="B33" s="389"/>
      <c r="C33" s="389"/>
      <c r="D33" s="389"/>
      <c r="E33" s="389"/>
      <c r="F33" s="389"/>
      <c r="G33" s="389"/>
      <c r="H33" s="389"/>
      <c r="I33" s="389"/>
      <c r="J33" s="389"/>
    </row>
    <row r="34" spans="1:10" ht="12.75" customHeight="1" thickBot="1">
      <c r="A34" s="161"/>
      <c r="B34" s="389"/>
      <c r="C34" s="389"/>
      <c r="D34" s="389"/>
      <c r="E34" s="389"/>
      <c r="F34" s="389"/>
      <c r="G34" s="389"/>
      <c r="H34" s="389"/>
      <c r="I34" s="389"/>
      <c r="J34" s="389"/>
    </row>
    <row r="35" spans="1:10" ht="12.75" customHeight="1">
      <c r="A35" s="754" t="s">
        <v>112</v>
      </c>
      <c r="B35" s="756" t="s">
        <v>153</v>
      </c>
      <c r="C35" s="756" t="s">
        <v>328</v>
      </c>
      <c r="D35" s="756" t="s">
        <v>154</v>
      </c>
      <c r="E35" s="863" t="s">
        <v>170</v>
      </c>
      <c r="F35" s="756" t="s">
        <v>535</v>
      </c>
      <c r="G35" s="863" t="s">
        <v>247</v>
      </c>
      <c r="H35" s="756" t="s">
        <v>56</v>
      </c>
      <c r="I35" s="756"/>
      <c r="J35" s="741" t="s">
        <v>249</v>
      </c>
    </row>
    <row r="36" spans="1:10" ht="36.75" customHeight="1">
      <c r="A36" s="755"/>
      <c r="B36" s="757"/>
      <c r="C36" s="757"/>
      <c r="D36" s="757"/>
      <c r="E36" s="864"/>
      <c r="F36" s="757"/>
      <c r="G36" s="864"/>
      <c r="H36" s="83" t="s">
        <v>248</v>
      </c>
      <c r="I36" s="503" t="s">
        <v>127</v>
      </c>
      <c r="J36" s="865"/>
    </row>
    <row r="37" spans="1:10" ht="15" customHeight="1">
      <c r="A37" s="366"/>
      <c r="B37" s="158" t="s">
        <v>626</v>
      </c>
      <c r="C37" s="158"/>
      <c r="D37" s="158"/>
      <c r="E37" s="367"/>
      <c r="F37" s="367"/>
      <c r="G37" s="367"/>
      <c r="H37" s="367"/>
      <c r="I37" s="367"/>
      <c r="J37" s="368"/>
    </row>
    <row r="38" spans="1:10" ht="26.25" customHeight="1">
      <c r="A38" s="181"/>
      <c r="B38" s="184" t="s">
        <v>536</v>
      </c>
      <c r="C38" s="184"/>
      <c r="D38" s="184"/>
      <c r="E38" s="174"/>
      <c r="F38" s="174"/>
      <c r="G38" s="174"/>
      <c r="H38" s="174"/>
      <c r="I38" s="174"/>
      <c r="J38" s="175"/>
    </row>
    <row r="39" spans="1:10" ht="12.75" customHeight="1">
      <c r="A39" s="372">
        <v>1</v>
      </c>
      <c r="B39" s="371" t="s">
        <v>149</v>
      </c>
      <c r="C39" s="371"/>
      <c r="D39" s="371"/>
      <c r="E39" s="178"/>
      <c r="F39" s="178"/>
      <c r="G39" s="178"/>
      <c r="H39" s="178"/>
      <c r="I39" s="504">
        <f>IF(H39=0,0,#REF!/H39)</f>
        <v>0</v>
      </c>
      <c r="J39" s="185"/>
    </row>
    <row r="40" spans="1:10" ht="12.75" customHeight="1">
      <c r="A40" s="372">
        <v>2</v>
      </c>
      <c r="B40" s="371" t="s">
        <v>150</v>
      </c>
      <c r="C40" s="371"/>
      <c r="D40" s="371"/>
      <c r="E40" s="178"/>
      <c r="F40" s="178"/>
      <c r="G40" s="178"/>
      <c r="H40" s="178"/>
      <c r="I40" s="504">
        <f>IF(H40=0,0,#REF!/H40)</f>
        <v>0</v>
      </c>
      <c r="J40" s="185"/>
    </row>
    <row r="41" spans="1:10" ht="12.75" customHeight="1">
      <c r="A41" s="372">
        <v>3</v>
      </c>
      <c r="B41" s="371" t="s">
        <v>151</v>
      </c>
      <c r="C41" s="371"/>
      <c r="D41" s="371"/>
      <c r="E41" s="178"/>
      <c r="F41" s="178"/>
      <c r="G41" s="178"/>
      <c r="H41" s="178"/>
      <c r="I41" s="504">
        <f>IF(H41=0,0,#REF!/H41)</f>
        <v>0</v>
      </c>
      <c r="J41" s="185"/>
    </row>
    <row r="42" spans="1:10" ht="12.75" customHeight="1">
      <c r="A42" s="372">
        <v>4</v>
      </c>
      <c r="B42" s="371" t="s">
        <v>152</v>
      </c>
      <c r="C42" s="371"/>
      <c r="D42" s="371"/>
      <c r="E42" s="178"/>
      <c r="F42" s="178"/>
      <c r="G42" s="178"/>
      <c r="H42" s="178"/>
      <c r="I42" s="504">
        <f>IF(H42=0,0,#REF!/H42)</f>
        <v>0</v>
      </c>
      <c r="J42" s="185"/>
    </row>
    <row r="43" spans="1:10" ht="12.75" customHeight="1">
      <c r="A43" s="369" t="s">
        <v>100</v>
      </c>
      <c r="B43" s="375" t="s">
        <v>175</v>
      </c>
      <c r="C43" s="375"/>
      <c r="D43" s="375"/>
      <c r="E43" s="379">
        <f>SUM(E39:E42)</f>
        <v>0</v>
      </c>
      <c r="F43" s="379">
        <f>SUM(F39:F42)</f>
        <v>0</v>
      </c>
      <c r="G43" s="379">
        <f>SUM(G39:G42)</f>
        <v>0</v>
      </c>
      <c r="H43" s="379">
        <f>SUM(H39:H42)</f>
        <v>0</v>
      </c>
      <c r="I43" s="505">
        <f>IF(H43=0,0,#REF!/H43)</f>
        <v>0</v>
      </c>
      <c r="J43" s="380">
        <f>SUM(J39:J42)</f>
        <v>0</v>
      </c>
    </row>
    <row r="44" spans="1:10" ht="12.75" customHeight="1">
      <c r="A44" s="372"/>
      <c r="B44" s="381"/>
      <c r="C44" s="381"/>
      <c r="D44" s="381"/>
      <c r="E44" s="178"/>
      <c r="F44" s="178"/>
      <c r="G44" s="178"/>
      <c r="H44" s="178"/>
      <c r="I44" s="178"/>
      <c r="J44" s="185"/>
    </row>
    <row r="45" spans="1:10" ht="12.75" customHeight="1">
      <c r="A45" s="181"/>
      <c r="B45" s="184" t="s">
        <v>537</v>
      </c>
      <c r="C45" s="184"/>
      <c r="D45" s="184"/>
      <c r="E45" s="178"/>
      <c r="F45" s="178"/>
      <c r="G45" s="178"/>
      <c r="H45" s="178"/>
      <c r="I45" s="178"/>
      <c r="J45" s="185"/>
    </row>
    <row r="46" spans="1:10" ht="12.75" customHeight="1">
      <c r="A46" s="372">
        <v>1</v>
      </c>
      <c r="B46" s="371" t="s">
        <v>149</v>
      </c>
      <c r="C46" s="371"/>
      <c r="D46" s="371"/>
      <c r="E46" s="178"/>
      <c r="F46" s="178"/>
      <c r="G46" s="178"/>
      <c r="H46" s="178"/>
      <c r="I46" s="504">
        <f>IF(H46=0,0,#REF!/H46)</f>
        <v>0</v>
      </c>
      <c r="J46" s="185"/>
    </row>
    <row r="47" spans="1:10" ht="12.75" customHeight="1">
      <c r="A47" s="372">
        <v>2</v>
      </c>
      <c r="B47" s="371" t="s">
        <v>150</v>
      </c>
      <c r="C47" s="371"/>
      <c r="D47" s="371"/>
      <c r="E47" s="178"/>
      <c r="F47" s="178"/>
      <c r="G47" s="178"/>
      <c r="H47" s="178"/>
      <c r="I47" s="504">
        <f>IF(H47=0,0,#REF!/H47)</f>
        <v>0</v>
      </c>
      <c r="J47" s="185"/>
    </row>
    <row r="48" spans="1:10" ht="12.75" customHeight="1">
      <c r="A48" s="372">
        <v>3</v>
      </c>
      <c r="B48" s="371" t="s">
        <v>151</v>
      </c>
      <c r="C48" s="371"/>
      <c r="D48" s="371"/>
      <c r="E48" s="178"/>
      <c r="F48" s="506"/>
      <c r="G48" s="506"/>
      <c r="H48" s="506"/>
      <c r="I48" s="504">
        <f>IF(H48=0,0,#REF!/H48)</f>
        <v>0</v>
      </c>
      <c r="J48" s="185"/>
    </row>
    <row r="49" spans="1:10" ht="12.75" customHeight="1">
      <c r="A49" s="372">
        <v>4</v>
      </c>
      <c r="B49" s="371" t="s">
        <v>152</v>
      </c>
      <c r="C49" s="371"/>
      <c r="D49" s="371"/>
      <c r="E49" s="178"/>
      <c r="F49" s="178"/>
      <c r="G49" s="178"/>
      <c r="H49" s="178"/>
      <c r="I49" s="504">
        <f>IF(H49=0,0,#REF!/H49)</f>
        <v>0</v>
      </c>
      <c r="J49" s="185"/>
    </row>
    <row r="50" spans="1:10" ht="12.75" customHeight="1">
      <c r="A50" s="369" t="s">
        <v>101</v>
      </c>
      <c r="B50" s="375" t="s">
        <v>175</v>
      </c>
      <c r="C50" s="375"/>
      <c r="D50" s="375"/>
      <c r="E50" s="379">
        <f>SUM(E46:E49)</f>
        <v>0</v>
      </c>
      <c r="F50" s="379">
        <f>SUM(F46:F49)</f>
        <v>0</v>
      </c>
      <c r="G50" s="379">
        <f>SUM(G46:G49)</f>
        <v>0</v>
      </c>
      <c r="H50" s="379">
        <f>SUM(H46:H49)</f>
        <v>0</v>
      </c>
      <c r="I50" s="505">
        <f>IF(H50=0,0,#REF!/H50)</f>
        <v>0</v>
      </c>
      <c r="J50" s="380">
        <f>SUM(J46:J49)</f>
        <v>0</v>
      </c>
    </row>
    <row r="51" spans="1:10" ht="12.75" customHeight="1">
      <c r="A51" s="372"/>
      <c r="B51" s="381"/>
      <c r="C51" s="381"/>
      <c r="D51" s="381"/>
      <c r="E51" s="178"/>
      <c r="F51" s="178"/>
      <c r="G51" s="178"/>
      <c r="H51" s="178"/>
      <c r="I51" s="178"/>
      <c r="J51" s="185"/>
    </row>
    <row r="52" spans="1:10" ht="12.75" customHeight="1">
      <c r="A52" s="372"/>
      <c r="B52" s="400" t="s">
        <v>255</v>
      </c>
      <c r="C52" s="178"/>
      <c r="D52" s="178"/>
      <c r="E52" s="178"/>
      <c r="F52" s="178"/>
      <c r="G52" s="178"/>
      <c r="H52" s="178"/>
      <c r="I52" s="178"/>
      <c r="J52" s="185"/>
    </row>
    <row r="53" spans="1:10" ht="12.75" customHeight="1">
      <c r="A53" s="372">
        <v>1</v>
      </c>
      <c r="B53" s="384" t="s">
        <v>163</v>
      </c>
      <c r="C53" s="178"/>
      <c r="D53" s="178"/>
      <c r="E53" s="178"/>
      <c r="F53" s="178"/>
      <c r="G53" s="178"/>
      <c r="H53" s="178"/>
      <c r="I53" s="178"/>
      <c r="J53" s="185"/>
    </row>
    <row r="54" spans="1:10" ht="12.75" customHeight="1">
      <c r="A54" s="372">
        <v>2</v>
      </c>
      <c r="B54" s="384" t="s">
        <v>256</v>
      </c>
      <c r="C54" s="178"/>
      <c r="D54" s="178"/>
      <c r="E54" s="178"/>
      <c r="F54" s="178"/>
      <c r="G54" s="178"/>
      <c r="H54" s="178"/>
      <c r="I54" s="178"/>
      <c r="J54" s="185"/>
    </row>
    <row r="55" spans="1:10" ht="12.75" customHeight="1">
      <c r="A55" s="372">
        <v>3</v>
      </c>
      <c r="B55" s="384" t="s">
        <v>257</v>
      </c>
      <c r="C55" s="178"/>
      <c r="D55" s="178"/>
      <c r="E55" s="178"/>
      <c r="F55" s="178"/>
      <c r="G55" s="178"/>
      <c r="H55" s="178"/>
      <c r="I55" s="178"/>
      <c r="J55" s="185"/>
    </row>
    <row r="56" spans="1:10" ht="12.75" customHeight="1">
      <c r="A56" s="372">
        <v>4</v>
      </c>
      <c r="B56" s="384" t="s">
        <v>258</v>
      </c>
      <c r="C56" s="178"/>
      <c r="D56" s="178"/>
      <c r="E56" s="178"/>
      <c r="F56" s="178"/>
      <c r="G56" s="178"/>
      <c r="H56" s="178"/>
      <c r="I56" s="178"/>
      <c r="J56" s="185"/>
    </row>
    <row r="57" spans="1:10" ht="12.75" customHeight="1">
      <c r="A57" s="369" t="s">
        <v>103</v>
      </c>
      <c r="B57" s="375" t="s">
        <v>175</v>
      </c>
      <c r="C57" s="178"/>
      <c r="D57" s="178"/>
      <c r="E57" s="379">
        <f>SUM(E53:E56)</f>
        <v>0</v>
      </c>
      <c r="F57" s="379">
        <f>SUM(F53:F56)</f>
        <v>0</v>
      </c>
      <c r="G57" s="379">
        <f>SUM(G53:G56)</f>
        <v>0</v>
      </c>
      <c r="H57" s="379">
        <f>SUM(H53:H56)</f>
        <v>0</v>
      </c>
      <c r="I57" s="505">
        <f>IF(H57=0,0,#REF!/H57)</f>
        <v>0</v>
      </c>
      <c r="J57" s="380">
        <f>SUM(J53:J56)</f>
        <v>0</v>
      </c>
    </row>
    <row r="58" spans="1:10" ht="12.75" customHeight="1">
      <c r="A58" s="372"/>
      <c r="B58" s="381"/>
      <c r="C58" s="178"/>
      <c r="D58" s="178"/>
      <c r="E58" s="178"/>
      <c r="F58" s="178"/>
      <c r="G58" s="178"/>
      <c r="H58" s="178"/>
      <c r="I58" s="178"/>
      <c r="J58" s="380"/>
    </row>
    <row r="59" spans="1:10" ht="30" customHeight="1">
      <c r="A59" s="507" t="s">
        <v>29</v>
      </c>
      <c r="B59" s="508" t="s">
        <v>166</v>
      </c>
      <c r="C59" s="509"/>
      <c r="D59" s="509"/>
      <c r="E59" s="322">
        <f>SUM(E43,E50,E57)</f>
        <v>0</v>
      </c>
      <c r="F59" s="322">
        <f>SUM(F43,F50,F57)</f>
        <v>0</v>
      </c>
      <c r="G59" s="322">
        <f>SUM(G43,G50,G57)</f>
        <v>0</v>
      </c>
      <c r="H59" s="322">
        <f>SUM(H43,H50,H57)</f>
        <v>0</v>
      </c>
      <c r="I59" s="510">
        <f>IF(H59=0,0,#REF!/H59)</f>
        <v>0</v>
      </c>
      <c r="J59" s="323">
        <f>SUM(J43,J50,J57)</f>
        <v>0</v>
      </c>
    </row>
    <row r="60" spans="1:10" ht="12.75" customHeight="1">
      <c r="A60" s="372"/>
      <c r="B60" s="381"/>
      <c r="C60" s="178"/>
      <c r="D60" s="178"/>
      <c r="E60" s="178"/>
      <c r="F60" s="178"/>
      <c r="G60" s="178"/>
      <c r="H60" s="178"/>
      <c r="I60" s="178"/>
      <c r="J60" s="380"/>
    </row>
    <row r="61" spans="1:10" ht="25.5">
      <c r="A61" s="507" t="s">
        <v>203</v>
      </c>
      <c r="B61" s="508" t="s">
        <v>164</v>
      </c>
      <c r="C61" s="455"/>
      <c r="D61" s="313"/>
      <c r="E61" s="313"/>
      <c r="F61" s="313"/>
      <c r="G61" s="313"/>
      <c r="H61" s="313"/>
      <c r="I61" s="313"/>
      <c r="J61" s="314"/>
    </row>
    <row r="62" spans="1:10" ht="12.75">
      <c r="A62" s="169"/>
      <c r="B62" s="511"/>
      <c r="C62" s="512"/>
      <c r="D62" s="513"/>
      <c r="E62" s="249"/>
      <c r="F62" s="249"/>
      <c r="G62" s="249"/>
      <c r="H62" s="249"/>
      <c r="I62" s="249"/>
      <c r="J62" s="251"/>
    </row>
    <row r="63" spans="1:10" ht="26.25" thickBot="1">
      <c r="A63" s="385" t="s">
        <v>204</v>
      </c>
      <c r="B63" s="386" t="s">
        <v>165</v>
      </c>
      <c r="C63" s="514"/>
      <c r="D63" s="515"/>
      <c r="E63" s="515">
        <f aca="true" t="shared" si="1" ref="E63:J63">E59-E61</f>
        <v>0</v>
      </c>
      <c r="F63" s="515">
        <f t="shared" si="1"/>
        <v>0</v>
      </c>
      <c r="G63" s="515">
        <f t="shared" si="1"/>
        <v>0</v>
      </c>
      <c r="H63" s="515">
        <f t="shared" si="1"/>
        <v>0</v>
      </c>
      <c r="I63" s="515">
        <f t="shared" si="1"/>
        <v>0</v>
      </c>
      <c r="J63" s="516">
        <f t="shared" si="1"/>
        <v>0</v>
      </c>
    </row>
    <row r="64" spans="1:10" ht="12.75">
      <c r="A64" s="161"/>
      <c r="B64" s="389"/>
      <c r="C64" s="389"/>
      <c r="D64" s="389"/>
      <c r="E64" s="389"/>
      <c r="F64" s="389"/>
      <c r="G64" s="389"/>
      <c r="H64" s="389"/>
      <c r="I64" s="389"/>
      <c r="J64" s="389"/>
    </row>
    <row r="65" spans="1:10" ht="13.5" thickBot="1">
      <c r="A65" s="161"/>
      <c r="B65" s="389"/>
      <c r="C65" s="389"/>
      <c r="D65" s="389"/>
      <c r="E65" s="389"/>
      <c r="F65" s="389"/>
      <c r="G65" s="389"/>
      <c r="H65" s="389"/>
      <c r="I65" s="389"/>
      <c r="J65" s="389"/>
    </row>
    <row r="66" spans="1:10" ht="30" customHeight="1">
      <c r="A66" s="754" t="s">
        <v>112</v>
      </c>
      <c r="B66" s="756" t="s">
        <v>153</v>
      </c>
      <c r="C66" s="756" t="s">
        <v>328</v>
      </c>
      <c r="D66" s="756" t="s">
        <v>154</v>
      </c>
      <c r="E66" s="863" t="s">
        <v>170</v>
      </c>
      <c r="F66" s="756" t="s">
        <v>535</v>
      </c>
      <c r="G66" s="863" t="s">
        <v>247</v>
      </c>
      <c r="H66" s="756" t="s">
        <v>56</v>
      </c>
      <c r="I66" s="756"/>
      <c r="J66" s="741" t="s">
        <v>249</v>
      </c>
    </row>
    <row r="67" spans="1:10" ht="12.75">
      <c r="A67" s="755"/>
      <c r="B67" s="757"/>
      <c r="C67" s="757"/>
      <c r="D67" s="757"/>
      <c r="E67" s="864"/>
      <c r="F67" s="757"/>
      <c r="G67" s="864"/>
      <c r="H67" s="83" t="s">
        <v>248</v>
      </c>
      <c r="I67" s="503" t="s">
        <v>127</v>
      </c>
      <c r="J67" s="865"/>
    </row>
    <row r="68" spans="1:10" ht="15" customHeight="1">
      <c r="A68" s="366"/>
      <c r="B68" s="158" t="s">
        <v>627</v>
      </c>
      <c r="C68" s="158"/>
      <c r="D68" s="158"/>
      <c r="E68" s="367"/>
      <c r="F68" s="367"/>
      <c r="G68" s="367"/>
      <c r="H68" s="367"/>
      <c r="I68" s="367"/>
      <c r="J68" s="368"/>
    </row>
    <row r="69" spans="1:10" ht="12.75">
      <c r="A69" s="181"/>
      <c r="B69" s="184" t="s">
        <v>536</v>
      </c>
      <c r="C69" s="184"/>
      <c r="D69" s="184"/>
      <c r="E69" s="174"/>
      <c r="F69" s="174"/>
      <c r="G69" s="174"/>
      <c r="H69" s="174"/>
      <c r="I69" s="174"/>
      <c r="J69" s="175"/>
    </row>
    <row r="70" spans="1:10" ht="12.75">
      <c r="A70" s="372">
        <v>1</v>
      </c>
      <c r="B70" s="371" t="s">
        <v>149</v>
      </c>
      <c r="C70" s="371"/>
      <c r="D70" s="371"/>
      <c r="E70" s="178"/>
      <c r="F70" s="178"/>
      <c r="G70" s="178"/>
      <c r="H70" s="178"/>
      <c r="I70" s="504">
        <f>IF(H70=0,0,#REF!/H70)</f>
        <v>0</v>
      </c>
      <c r="J70" s="185"/>
    </row>
    <row r="71" spans="1:10" ht="12.75">
      <c r="A71" s="372">
        <v>2</v>
      </c>
      <c r="B71" s="371" t="s">
        <v>150</v>
      </c>
      <c r="C71" s="371"/>
      <c r="D71" s="371"/>
      <c r="E71" s="178"/>
      <c r="F71" s="178"/>
      <c r="G71" s="178"/>
      <c r="H71" s="178"/>
      <c r="I71" s="504">
        <f>IF(H71=0,0,#REF!/H71)</f>
        <v>0</v>
      </c>
      <c r="J71" s="185"/>
    </row>
    <row r="72" spans="1:10" ht="12.75">
      <c r="A72" s="372">
        <v>3</v>
      </c>
      <c r="B72" s="371" t="s">
        <v>151</v>
      </c>
      <c r="C72" s="371"/>
      <c r="D72" s="371"/>
      <c r="E72" s="178"/>
      <c r="F72" s="178"/>
      <c r="G72" s="178"/>
      <c r="H72" s="178"/>
      <c r="I72" s="504">
        <f>IF(H72=0,0,#REF!/H72)</f>
        <v>0</v>
      </c>
      <c r="J72" s="185"/>
    </row>
    <row r="73" spans="1:10" ht="12.75">
      <c r="A73" s="372">
        <v>4</v>
      </c>
      <c r="B73" s="371" t="s">
        <v>152</v>
      </c>
      <c r="C73" s="371"/>
      <c r="D73" s="371"/>
      <c r="E73" s="178"/>
      <c r="F73" s="178"/>
      <c r="G73" s="178"/>
      <c r="H73" s="178"/>
      <c r="I73" s="504">
        <f>IF(H73=0,0,#REF!/H73)</f>
        <v>0</v>
      </c>
      <c r="J73" s="185"/>
    </row>
    <row r="74" spans="1:10" ht="12.75">
      <c r="A74" s="369" t="s">
        <v>100</v>
      </c>
      <c r="B74" s="375" t="s">
        <v>175</v>
      </c>
      <c r="C74" s="375"/>
      <c r="D74" s="375"/>
      <c r="E74" s="379">
        <f>SUM(E70:E73)</f>
        <v>0</v>
      </c>
      <c r="F74" s="379">
        <f>SUM(F70:F73)</f>
        <v>0</v>
      </c>
      <c r="G74" s="379">
        <f>SUM(G70:G73)</f>
        <v>0</v>
      </c>
      <c r="H74" s="379">
        <f>SUM(H70:H73)</f>
        <v>0</v>
      </c>
      <c r="I74" s="505">
        <f>IF(H74=0,0,#REF!/H74)</f>
        <v>0</v>
      </c>
      <c r="J74" s="380">
        <f>SUM(J70:J73)</f>
        <v>0</v>
      </c>
    </row>
    <row r="75" spans="1:10" ht="12.75">
      <c r="A75" s="372"/>
      <c r="B75" s="381"/>
      <c r="C75" s="381"/>
      <c r="D75" s="381"/>
      <c r="E75" s="178"/>
      <c r="F75" s="178"/>
      <c r="G75" s="178"/>
      <c r="H75" s="178"/>
      <c r="I75" s="178"/>
      <c r="J75" s="185"/>
    </row>
    <row r="76" spans="1:10" ht="12.75">
      <c r="A76" s="181"/>
      <c r="B76" s="184" t="s">
        <v>537</v>
      </c>
      <c r="C76" s="184"/>
      <c r="D76" s="184"/>
      <c r="E76" s="178"/>
      <c r="F76" s="178"/>
      <c r="G76" s="178"/>
      <c r="H76" s="178"/>
      <c r="I76" s="178"/>
      <c r="J76" s="185"/>
    </row>
    <row r="77" spans="1:10" ht="12.75">
      <c r="A77" s="372">
        <v>1</v>
      </c>
      <c r="B77" s="371" t="s">
        <v>149</v>
      </c>
      <c r="C77" s="371"/>
      <c r="D77" s="371"/>
      <c r="E77" s="178"/>
      <c r="F77" s="178"/>
      <c r="G77" s="178"/>
      <c r="H77" s="178"/>
      <c r="I77" s="504">
        <f>IF(H77=0,0,#REF!/H77)</f>
        <v>0</v>
      </c>
      <c r="J77" s="185"/>
    </row>
    <row r="78" spans="1:10" ht="12.75">
      <c r="A78" s="372">
        <v>2</v>
      </c>
      <c r="B78" s="371" t="s">
        <v>150</v>
      </c>
      <c r="C78" s="371"/>
      <c r="D78" s="371"/>
      <c r="E78" s="178"/>
      <c r="F78" s="178"/>
      <c r="G78" s="178"/>
      <c r="H78" s="178"/>
      <c r="I78" s="504">
        <f>IF(H78=0,0,#REF!/H78)</f>
        <v>0</v>
      </c>
      <c r="J78" s="185"/>
    </row>
    <row r="79" spans="1:10" ht="12.75">
      <c r="A79" s="372">
        <v>3</v>
      </c>
      <c r="B79" s="371" t="s">
        <v>151</v>
      </c>
      <c r="C79" s="371"/>
      <c r="D79" s="371"/>
      <c r="E79" s="178"/>
      <c r="F79" s="506"/>
      <c r="G79" s="506"/>
      <c r="H79" s="506"/>
      <c r="I79" s="504">
        <f>IF(H79=0,0,#REF!/H79)</f>
        <v>0</v>
      </c>
      <c r="J79" s="185"/>
    </row>
    <row r="80" spans="1:10" ht="12.75">
      <c r="A80" s="372">
        <v>4</v>
      </c>
      <c r="B80" s="371" t="s">
        <v>152</v>
      </c>
      <c r="C80" s="371"/>
      <c r="D80" s="371"/>
      <c r="E80" s="178"/>
      <c r="F80" s="178"/>
      <c r="G80" s="178"/>
      <c r="H80" s="178"/>
      <c r="I80" s="504">
        <f>IF(H80=0,0,#REF!/H80)</f>
        <v>0</v>
      </c>
      <c r="J80" s="185"/>
    </row>
    <row r="81" spans="1:10" ht="12.75">
      <c r="A81" s="369" t="s">
        <v>101</v>
      </c>
      <c r="B81" s="375" t="s">
        <v>175</v>
      </c>
      <c r="C81" s="375"/>
      <c r="D81" s="375"/>
      <c r="E81" s="379">
        <f>SUM(E77:E80)</f>
        <v>0</v>
      </c>
      <c r="F81" s="379">
        <f>SUM(F77:F80)</f>
        <v>0</v>
      </c>
      <c r="G81" s="379">
        <f>SUM(G77:G80)</f>
        <v>0</v>
      </c>
      <c r="H81" s="379">
        <f>SUM(H77:H80)</f>
        <v>0</v>
      </c>
      <c r="I81" s="505">
        <f>IF(H81=0,0,#REF!/H81)</f>
        <v>0</v>
      </c>
      <c r="J81" s="380">
        <f>SUM(J77:J80)</f>
        <v>0</v>
      </c>
    </row>
    <row r="82" spans="1:10" ht="12.75">
      <c r="A82" s="372"/>
      <c r="B82" s="381"/>
      <c r="C82" s="381"/>
      <c r="D82" s="381"/>
      <c r="E82" s="178"/>
      <c r="F82" s="178"/>
      <c r="G82" s="178"/>
      <c r="H82" s="178"/>
      <c r="I82" s="178"/>
      <c r="J82" s="185"/>
    </row>
    <row r="83" spans="1:10" ht="12.75">
      <c r="A83" s="372"/>
      <c r="B83" s="400" t="s">
        <v>255</v>
      </c>
      <c r="C83" s="178"/>
      <c r="D83" s="178"/>
      <c r="E83" s="178"/>
      <c r="F83" s="178"/>
      <c r="G83" s="178"/>
      <c r="H83" s="178"/>
      <c r="I83" s="178"/>
      <c r="J83" s="185"/>
    </row>
    <row r="84" spans="1:10" ht="12.75">
      <c r="A84" s="372">
        <v>1</v>
      </c>
      <c r="B84" s="384" t="s">
        <v>163</v>
      </c>
      <c r="C84" s="178"/>
      <c r="D84" s="178"/>
      <c r="E84" s="178"/>
      <c r="F84" s="178"/>
      <c r="G84" s="178"/>
      <c r="H84" s="178"/>
      <c r="I84" s="178"/>
      <c r="J84" s="185"/>
    </row>
    <row r="85" spans="1:10" ht="12.75">
      <c r="A85" s="372">
        <v>2</v>
      </c>
      <c r="B85" s="384" t="s">
        <v>256</v>
      </c>
      <c r="C85" s="178"/>
      <c r="D85" s="178"/>
      <c r="E85" s="178"/>
      <c r="F85" s="178"/>
      <c r="G85" s="178"/>
      <c r="H85" s="178"/>
      <c r="I85" s="178"/>
      <c r="J85" s="185"/>
    </row>
    <row r="86" spans="1:10" ht="12.75">
      <c r="A86" s="372">
        <v>3</v>
      </c>
      <c r="B86" s="384" t="s">
        <v>257</v>
      </c>
      <c r="C86" s="178"/>
      <c r="D86" s="178"/>
      <c r="E86" s="178"/>
      <c r="F86" s="178"/>
      <c r="G86" s="178"/>
      <c r="H86" s="178"/>
      <c r="I86" s="178"/>
      <c r="J86" s="185"/>
    </row>
    <row r="87" spans="1:10" ht="12.75">
      <c r="A87" s="372">
        <v>4</v>
      </c>
      <c r="B87" s="384" t="s">
        <v>258</v>
      </c>
      <c r="C87" s="178"/>
      <c r="D87" s="178"/>
      <c r="E87" s="178"/>
      <c r="F87" s="178"/>
      <c r="G87" s="178"/>
      <c r="H87" s="178"/>
      <c r="I87" s="178"/>
      <c r="J87" s="185"/>
    </row>
    <row r="88" spans="1:10" ht="12.75" customHeight="1">
      <c r="A88" s="369" t="s">
        <v>103</v>
      </c>
      <c r="B88" s="375" t="s">
        <v>175</v>
      </c>
      <c r="C88" s="178"/>
      <c r="D88" s="178"/>
      <c r="E88" s="379">
        <f>SUM(E84:E87)</f>
        <v>0</v>
      </c>
      <c r="F88" s="379">
        <f>SUM(F84:F87)</f>
        <v>0</v>
      </c>
      <c r="G88" s="379">
        <f>SUM(G84:G87)</f>
        <v>0</v>
      </c>
      <c r="H88" s="379">
        <f>SUM(H84:H87)</f>
        <v>0</v>
      </c>
      <c r="I88" s="505">
        <f>IF(H88=0,0,#REF!/H88)</f>
        <v>0</v>
      </c>
      <c r="J88" s="380">
        <f>SUM(J84:J87)</f>
        <v>0</v>
      </c>
    </row>
    <row r="89" spans="1:10" ht="12.75">
      <c r="A89" s="372"/>
      <c r="B89" s="381"/>
      <c r="C89" s="178"/>
      <c r="D89" s="178"/>
      <c r="E89" s="178"/>
      <c r="F89" s="178"/>
      <c r="G89" s="178"/>
      <c r="H89" s="178"/>
      <c r="I89" s="178"/>
      <c r="J89" s="380"/>
    </row>
    <row r="90" spans="1:10" ht="25.5">
      <c r="A90" s="507" t="s">
        <v>29</v>
      </c>
      <c r="B90" s="508" t="s">
        <v>166</v>
      </c>
      <c r="C90" s="509"/>
      <c r="D90" s="509"/>
      <c r="E90" s="322">
        <f>SUM(E74,E81,E88)</f>
        <v>0</v>
      </c>
      <c r="F90" s="322">
        <f>SUM(F74,F81,F88)</f>
        <v>0</v>
      </c>
      <c r="G90" s="322">
        <f>SUM(G74,G81,G88)</f>
        <v>0</v>
      </c>
      <c r="H90" s="322">
        <f>SUM(H74,H81,H88)</f>
        <v>0</v>
      </c>
      <c r="I90" s="510">
        <f>IF(H90=0,0,#REF!/H90)</f>
        <v>0</v>
      </c>
      <c r="J90" s="323">
        <f>SUM(J74,J81,J88)</f>
        <v>0</v>
      </c>
    </row>
    <row r="91" spans="1:10" ht="12.75">
      <c r="A91" s="372"/>
      <c r="B91" s="381"/>
      <c r="C91" s="178"/>
      <c r="D91" s="178"/>
      <c r="E91" s="178"/>
      <c r="F91" s="178"/>
      <c r="G91" s="178"/>
      <c r="H91" s="178"/>
      <c r="I91" s="178"/>
      <c r="J91" s="380"/>
    </row>
    <row r="92" spans="1:10" ht="25.5">
      <c r="A92" s="507" t="s">
        <v>203</v>
      </c>
      <c r="B92" s="508" t="s">
        <v>164</v>
      </c>
      <c r="C92" s="455"/>
      <c r="D92" s="313"/>
      <c r="E92" s="313"/>
      <c r="F92" s="313"/>
      <c r="G92" s="313"/>
      <c r="H92" s="313"/>
      <c r="I92" s="313"/>
      <c r="J92" s="314"/>
    </row>
    <row r="93" spans="1:10" ht="12.75">
      <c r="A93" s="169"/>
      <c r="B93" s="511"/>
      <c r="C93" s="512"/>
      <c r="D93" s="513"/>
      <c r="E93" s="249"/>
      <c r="F93" s="249"/>
      <c r="G93" s="249"/>
      <c r="H93" s="249"/>
      <c r="I93" s="249"/>
      <c r="J93" s="251"/>
    </row>
    <row r="94" spans="1:10" ht="26.25" thickBot="1">
      <c r="A94" s="385" t="s">
        <v>204</v>
      </c>
      <c r="B94" s="386" t="s">
        <v>165</v>
      </c>
      <c r="C94" s="514"/>
      <c r="D94" s="515"/>
      <c r="E94" s="515">
        <f aca="true" t="shared" si="2" ref="E94:J94">E90-E92</f>
        <v>0</v>
      </c>
      <c r="F94" s="515">
        <f t="shared" si="2"/>
        <v>0</v>
      </c>
      <c r="G94" s="515">
        <f t="shared" si="2"/>
        <v>0</v>
      </c>
      <c r="H94" s="515">
        <f t="shared" si="2"/>
        <v>0</v>
      </c>
      <c r="I94" s="515">
        <f t="shared" si="2"/>
        <v>0</v>
      </c>
      <c r="J94" s="516">
        <f t="shared" si="2"/>
        <v>0</v>
      </c>
    </row>
    <row r="96" ht="13.5" thickBot="1"/>
    <row r="97" spans="1:10" ht="30" customHeight="1">
      <c r="A97" s="754" t="s">
        <v>112</v>
      </c>
      <c r="B97" s="756" t="s">
        <v>153</v>
      </c>
      <c r="C97" s="756" t="s">
        <v>328</v>
      </c>
      <c r="D97" s="756" t="s">
        <v>154</v>
      </c>
      <c r="E97" s="863" t="s">
        <v>170</v>
      </c>
      <c r="F97" s="756" t="s">
        <v>535</v>
      </c>
      <c r="G97" s="863" t="s">
        <v>247</v>
      </c>
      <c r="H97" s="756" t="s">
        <v>56</v>
      </c>
      <c r="I97" s="756"/>
      <c r="J97" s="741" t="s">
        <v>249</v>
      </c>
    </row>
    <row r="98" spans="1:10" ht="12.75">
      <c r="A98" s="755"/>
      <c r="B98" s="757"/>
      <c r="C98" s="757"/>
      <c r="D98" s="757"/>
      <c r="E98" s="864"/>
      <c r="F98" s="757"/>
      <c r="G98" s="864"/>
      <c r="H98" s="83" t="s">
        <v>248</v>
      </c>
      <c r="I98" s="503" t="s">
        <v>127</v>
      </c>
      <c r="J98" s="865"/>
    </row>
    <row r="99" spans="1:10" ht="15" customHeight="1">
      <c r="A99" s="366"/>
      <c r="B99" s="158" t="s">
        <v>628</v>
      </c>
      <c r="C99" s="158"/>
      <c r="D99" s="158"/>
      <c r="E99" s="367"/>
      <c r="F99" s="367"/>
      <c r="G99" s="367"/>
      <c r="H99" s="367"/>
      <c r="I99" s="367"/>
      <c r="J99" s="368"/>
    </row>
    <row r="100" spans="1:10" ht="12.75">
      <c r="A100" s="181"/>
      <c r="B100" s="184" t="s">
        <v>536</v>
      </c>
      <c r="C100" s="184"/>
      <c r="D100" s="184"/>
      <c r="E100" s="174"/>
      <c r="F100" s="174"/>
      <c r="G100" s="174"/>
      <c r="H100" s="174"/>
      <c r="I100" s="174"/>
      <c r="J100" s="175"/>
    </row>
    <row r="101" spans="1:10" ht="12.75">
      <c r="A101" s="372">
        <v>1</v>
      </c>
      <c r="B101" s="371" t="s">
        <v>149</v>
      </c>
      <c r="C101" s="371"/>
      <c r="D101" s="371"/>
      <c r="E101" s="178"/>
      <c r="F101" s="178"/>
      <c r="G101" s="178"/>
      <c r="H101" s="178"/>
      <c r="I101" s="504">
        <f>IF(H101=0,0,#REF!/H101)</f>
        <v>0</v>
      </c>
      <c r="J101" s="185"/>
    </row>
    <row r="102" spans="1:10" ht="12.75">
      <c r="A102" s="372">
        <v>2</v>
      </c>
      <c r="B102" s="371" t="s">
        <v>150</v>
      </c>
      <c r="C102" s="371"/>
      <c r="D102" s="371"/>
      <c r="E102" s="178"/>
      <c r="F102" s="178"/>
      <c r="G102" s="178"/>
      <c r="H102" s="178"/>
      <c r="I102" s="504">
        <f>IF(H102=0,0,#REF!/H102)</f>
        <v>0</v>
      </c>
      <c r="J102" s="185"/>
    </row>
    <row r="103" spans="1:10" ht="12.75">
      <c r="A103" s="372">
        <v>3</v>
      </c>
      <c r="B103" s="371" t="s">
        <v>151</v>
      </c>
      <c r="C103" s="371"/>
      <c r="D103" s="371"/>
      <c r="E103" s="178"/>
      <c r="F103" s="178"/>
      <c r="G103" s="178"/>
      <c r="H103" s="178"/>
      <c r="I103" s="504">
        <f>IF(H103=0,0,#REF!/H103)</f>
        <v>0</v>
      </c>
      <c r="J103" s="185"/>
    </row>
    <row r="104" spans="1:10" ht="12.75">
      <c r="A104" s="372">
        <v>4</v>
      </c>
      <c r="B104" s="371" t="s">
        <v>152</v>
      </c>
      <c r="C104" s="371"/>
      <c r="D104" s="371"/>
      <c r="E104" s="178"/>
      <c r="F104" s="178"/>
      <c r="G104" s="178"/>
      <c r="H104" s="178"/>
      <c r="I104" s="504">
        <f>IF(H104=0,0,#REF!/H104)</f>
        <v>0</v>
      </c>
      <c r="J104" s="185"/>
    </row>
    <row r="105" spans="1:10" ht="12.75">
      <c r="A105" s="369" t="s">
        <v>100</v>
      </c>
      <c r="B105" s="375" t="s">
        <v>175</v>
      </c>
      <c r="C105" s="375"/>
      <c r="D105" s="375"/>
      <c r="E105" s="379">
        <f>SUM(E101:E104)</f>
        <v>0</v>
      </c>
      <c r="F105" s="379">
        <f>SUM(F101:F104)</f>
        <v>0</v>
      </c>
      <c r="G105" s="379">
        <f>SUM(G101:G104)</f>
        <v>0</v>
      </c>
      <c r="H105" s="379">
        <f>SUM(H101:H104)</f>
        <v>0</v>
      </c>
      <c r="I105" s="505">
        <f>IF(H105=0,0,#REF!/H105)</f>
        <v>0</v>
      </c>
      <c r="J105" s="380">
        <f>SUM(J101:J104)</f>
        <v>0</v>
      </c>
    </row>
    <row r="106" spans="1:10" ht="12.75">
      <c r="A106" s="372"/>
      <c r="B106" s="381"/>
      <c r="C106" s="381"/>
      <c r="D106" s="381"/>
      <c r="E106" s="178"/>
      <c r="F106" s="178"/>
      <c r="G106" s="178"/>
      <c r="H106" s="178"/>
      <c r="I106" s="178"/>
      <c r="J106" s="185"/>
    </row>
    <row r="107" spans="1:10" ht="12.75">
      <c r="A107" s="181"/>
      <c r="B107" s="184" t="s">
        <v>537</v>
      </c>
      <c r="C107" s="184"/>
      <c r="D107" s="184"/>
      <c r="E107" s="178"/>
      <c r="F107" s="178"/>
      <c r="G107" s="178"/>
      <c r="H107" s="178"/>
      <c r="I107" s="178"/>
      <c r="J107" s="185"/>
    </row>
    <row r="108" spans="1:10" ht="12.75" customHeight="1">
      <c r="A108" s="372">
        <v>1</v>
      </c>
      <c r="B108" s="371" t="s">
        <v>149</v>
      </c>
      <c r="C108" s="371"/>
      <c r="D108" s="371"/>
      <c r="E108" s="178"/>
      <c r="F108" s="178"/>
      <c r="G108" s="178"/>
      <c r="H108" s="178"/>
      <c r="I108" s="504">
        <f>IF(H108=0,0,#REF!/H108)</f>
        <v>0</v>
      </c>
      <c r="J108" s="185"/>
    </row>
    <row r="109" spans="1:10" ht="12.75">
      <c r="A109" s="372">
        <v>2</v>
      </c>
      <c r="B109" s="371" t="s">
        <v>150</v>
      </c>
      <c r="C109" s="371"/>
      <c r="D109" s="371"/>
      <c r="E109" s="178"/>
      <c r="F109" s="178"/>
      <c r="G109" s="178"/>
      <c r="H109" s="178"/>
      <c r="I109" s="504">
        <f>IF(H109=0,0,#REF!/H109)</f>
        <v>0</v>
      </c>
      <c r="J109" s="185"/>
    </row>
    <row r="110" spans="1:10" ht="12.75">
      <c r="A110" s="372">
        <v>3</v>
      </c>
      <c r="B110" s="371" t="s">
        <v>151</v>
      </c>
      <c r="C110" s="371"/>
      <c r="D110" s="371"/>
      <c r="E110" s="178"/>
      <c r="F110" s="506"/>
      <c r="G110" s="506"/>
      <c r="H110" s="506"/>
      <c r="I110" s="504">
        <f>IF(H110=0,0,#REF!/H110)</f>
        <v>0</v>
      </c>
      <c r="J110" s="185"/>
    </row>
    <row r="111" spans="1:10" ht="12.75">
      <c r="A111" s="372">
        <v>4</v>
      </c>
      <c r="B111" s="371" t="s">
        <v>152</v>
      </c>
      <c r="C111" s="371"/>
      <c r="D111" s="371"/>
      <c r="E111" s="178"/>
      <c r="F111" s="178"/>
      <c r="G111" s="178"/>
      <c r="H111" s="178"/>
      <c r="I111" s="504">
        <f>IF(H111=0,0,#REF!/H111)</f>
        <v>0</v>
      </c>
      <c r="J111" s="185"/>
    </row>
    <row r="112" spans="1:10" ht="12.75">
      <c r="A112" s="369" t="s">
        <v>101</v>
      </c>
      <c r="B112" s="375" t="s">
        <v>175</v>
      </c>
      <c r="C112" s="375"/>
      <c r="D112" s="375"/>
      <c r="E112" s="379">
        <f>SUM(E108:E111)</f>
        <v>0</v>
      </c>
      <c r="F112" s="379">
        <f>SUM(F108:F111)</f>
        <v>0</v>
      </c>
      <c r="G112" s="379">
        <f>SUM(G108:G111)</f>
        <v>0</v>
      </c>
      <c r="H112" s="379">
        <f>SUM(H108:H111)</f>
        <v>0</v>
      </c>
      <c r="I112" s="505">
        <f>IF(H112=0,0,#REF!/H112)</f>
        <v>0</v>
      </c>
      <c r="J112" s="380">
        <f>SUM(J108:J111)</f>
        <v>0</v>
      </c>
    </row>
    <row r="113" spans="1:10" ht="12.75">
      <c r="A113" s="372"/>
      <c r="B113" s="381"/>
      <c r="C113" s="381"/>
      <c r="D113" s="381"/>
      <c r="E113" s="178"/>
      <c r="F113" s="178"/>
      <c r="G113" s="178"/>
      <c r="H113" s="178"/>
      <c r="I113" s="178"/>
      <c r="J113" s="185"/>
    </row>
    <row r="114" spans="1:10" ht="12.75">
      <c r="A114" s="372"/>
      <c r="B114" s="400" t="s">
        <v>255</v>
      </c>
      <c r="C114" s="178"/>
      <c r="D114" s="178"/>
      <c r="E114" s="178"/>
      <c r="F114" s="178"/>
      <c r="G114" s="178"/>
      <c r="H114" s="178"/>
      <c r="I114" s="178"/>
      <c r="J114" s="185"/>
    </row>
    <row r="115" spans="1:10" ht="12.75">
      <c r="A115" s="372">
        <v>1</v>
      </c>
      <c r="B115" s="384" t="s">
        <v>163</v>
      </c>
      <c r="C115" s="178"/>
      <c r="D115" s="178"/>
      <c r="E115" s="178"/>
      <c r="F115" s="178"/>
      <c r="G115" s="178"/>
      <c r="H115" s="178"/>
      <c r="I115" s="178"/>
      <c r="J115" s="185"/>
    </row>
    <row r="116" spans="1:10" ht="12.75">
      <c r="A116" s="372">
        <v>2</v>
      </c>
      <c r="B116" s="384" t="s">
        <v>256</v>
      </c>
      <c r="C116" s="178"/>
      <c r="D116" s="178"/>
      <c r="E116" s="178"/>
      <c r="F116" s="178"/>
      <c r="G116" s="178"/>
      <c r="H116" s="178"/>
      <c r="I116" s="178"/>
      <c r="J116" s="185"/>
    </row>
    <row r="117" spans="1:10" ht="12.75">
      <c r="A117" s="372">
        <v>3</v>
      </c>
      <c r="B117" s="384" t="s">
        <v>257</v>
      </c>
      <c r="C117" s="178"/>
      <c r="D117" s="178"/>
      <c r="E117" s="178"/>
      <c r="F117" s="178"/>
      <c r="G117" s="178"/>
      <c r="H117" s="178"/>
      <c r="I117" s="178"/>
      <c r="J117" s="185"/>
    </row>
    <row r="118" spans="1:10" ht="12.75">
      <c r="A118" s="372">
        <v>4</v>
      </c>
      <c r="B118" s="384" t="s">
        <v>258</v>
      </c>
      <c r="C118" s="178"/>
      <c r="D118" s="178"/>
      <c r="E118" s="178"/>
      <c r="F118" s="178"/>
      <c r="G118" s="178"/>
      <c r="H118" s="178"/>
      <c r="I118" s="178"/>
      <c r="J118" s="185"/>
    </row>
    <row r="119" spans="1:10" ht="12.75">
      <c r="A119" s="369" t="s">
        <v>103</v>
      </c>
      <c r="B119" s="375" t="s">
        <v>175</v>
      </c>
      <c r="C119" s="178"/>
      <c r="D119" s="178"/>
      <c r="E119" s="379">
        <f>SUM(E115:E118)</f>
        <v>0</v>
      </c>
      <c r="F119" s="379">
        <f>SUM(F115:F118)</f>
        <v>0</v>
      </c>
      <c r="G119" s="379">
        <f>SUM(G115:G118)</f>
        <v>0</v>
      </c>
      <c r="H119" s="379">
        <f>SUM(H115:H118)</f>
        <v>0</v>
      </c>
      <c r="I119" s="505">
        <f>IF(H119=0,0,#REF!/H119)</f>
        <v>0</v>
      </c>
      <c r="J119" s="380">
        <f>SUM(J115:J118)</f>
        <v>0</v>
      </c>
    </row>
    <row r="120" spans="1:10" ht="12.75">
      <c r="A120" s="372"/>
      <c r="B120" s="381"/>
      <c r="C120" s="178"/>
      <c r="D120" s="178"/>
      <c r="E120" s="178"/>
      <c r="F120" s="178"/>
      <c r="G120" s="178"/>
      <c r="H120" s="178"/>
      <c r="I120" s="178"/>
      <c r="J120" s="380"/>
    </row>
    <row r="121" spans="1:10" ht="25.5">
      <c r="A121" s="507" t="s">
        <v>29</v>
      </c>
      <c r="B121" s="508" t="s">
        <v>166</v>
      </c>
      <c r="C121" s="509"/>
      <c r="D121" s="509"/>
      <c r="E121" s="322">
        <f>SUM(E105,E112,E119)</f>
        <v>0</v>
      </c>
      <c r="F121" s="322">
        <f>SUM(F105,F112,F119)</f>
        <v>0</v>
      </c>
      <c r="G121" s="322">
        <f>SUM(G105,G112,G119)</f>
        <v>0</v>
      </c>
      <c r="H121" s="322">
        <f>SUM(H105,H112,H119)</f>
        <v>0</v>
      </c>
      <c r="I121" s="510">
        <f>IF(H121=0,0,#REF!/H121)</f>
        <v>0</v>
      </c>
      <c r="J121" s="323">
        <f>SUM(J105,J112,J119)</f>
        <v>0</v>
      </c>
    </row>
    <row r="122" spans="1:10" ht="12.75">
      <c r="A122" s="372"/>
      <c r="B122" s="381"/>
      <c r="C122" s="178"/>
      <c r="D122" s="178"/>
      <c r="E122" s="178"/>
      <c r="F122" s="178"/>
      <c r="G122" s="178"/>
      <c r="H122" s="178"/>
      <c r="I122" s="178"/>
      <c r="J122" s="380"/>
    </row>
    <row r="123" spans="1:10" ht="25.5">
      <c r="A123" s="507" t="s">
        <v>203</v>
      </c>
      <c r="B123" s="508" t="s">
        <v>164</v>
      </c>
      <c r="C123" s="455"/>
      <c r="D123" s="313"/>
      <c r="E123" s="313"/>
      <c r="F123" s="313"/>
      <c r="G123" s="313"/>
      <c r="H123" s="313"/>
      <c r="I123" s="313"/>
      <c r="J123" s="314"/>
    </row>
    <row r="124" spans="1:10" ht="12.75">
      <c r="A124" s="169"/>
      <c r="B124" s="511"/>
      <c r="C124" s="512"/>
      <c r="D124" s="513"/>
      <c r="E124" s="249"/>
      <c r="F124" s="249"/>
      <c r="G124" s="249"/>
      <c r="H124" s="249"/>
      <c r="I124" s="249"/>
      <c r="J124" s="251"/>
    </row>
    <row r="125" spans="1:10" ht="26.25" thickBot="1">
      <c r="A125" s="385" t="s">
        <v>204</v>
      </c>
      <c r="B125" s="386" t="s">
        <v>165</v>
      </c>
      <c r="C125" s="514"/>
      <c r="D125" s="515"/>
      <c r="E125" s="515">
        <f aca="true" t="shared" si="3" ref="E125:J125">E121-E123</f>
        <v>0</v>
      </c>
      <c r="F125" s="515">
        <f t="shared" si="3"/>
        <v>0</v>
      </c>
      <c r="G125" s="515">
        <f t="shared" si="3"/>
        <v>0</v>
      </c>
      <c r="H125" s="515">
        <f t="shared" si="3"/>
        <v>0</v>
      </c>
      <c r="I125" s="515">
        <f t="shared" si="3"/>
        <v>0</v>
      </c>
      <c r="J125" s="516">
        <f t="shared" si="3"/>
        <v>0</v>
      </c>
    </row>
    <row r="126" ht="13.5" thickBot="1"/>
    <row r="127" spans="1:10" ht="30" customHeight="1">
      <c r="A127" s="754" t="s">
        <v>112</v>
      </c>
      <c r="B127" s="756" t="s">
        <v>153</v>
      </c>
      <c r="C127" s="756" t="s">
        <v>328</v>
      </c>
      <c r="D127" s="756" t="s">
        <v>154</v>
      </c>
      <c r="E127" s="863" t="s">
        <v>170</v>
      </c>
      <c r="F127" s="756" t="s">
        <v>535</v>
      </c>
      <c r="G127" s="863" t="s">
        <v>247</v>
      </c>
      <c r="H127" s="756" t="s">
        <v>56</v>
      </c>
      <c r="I127" s="756"/>
      <c r="J127" s="741" t="s">
        <v>249</v>
      </c>
    </row>
    <row r="128" spans="1:10" ht="12.75">
      <c r="A128" s="755"/>
      <c r="B128" s="757"/>
      <c r="C128" s="757"/>
      <c r="D128" s="757"/>
      <c r="E128" s="864"/>
      <c r="F128" s="757"/>
      <c r="G128" s="864"/>
      <c r="H128" s="83" t="s">
        <v>248</v>
      </c>
      <c r="I128" s="503" t="s">
        <v>127</v>
      </c>
      <c r="J128" s="865"/>
    </row>
    <row r="129" spans="1:10" ht="15" customHeight="1">
      <c r="A129" s="366"/>
      <c r="B129" s="158" t="s">
        <v>629</v>
      </c>
      <c r="C129" s="158"/>
      <c r="D129" s="158"/>
      <c r="E129" s="367"/>
      <c r="F129" s="367"/>
      <c r="G129" s="367"/>
      <c r="H129" s="367"/>
      <c r="I129" s="367"/>
      <c r="J129" s="368"/>
    </row>
    <row r="130" spans="1:10" ht="12.75">
      <c r="A130" s="181"/>
      <c r="B130" s="184" t="s">
        <v>536</v>
      </c>
      <c r="C130" s="184"/>
      <c r="D130" s="184"/>
      <c r="E130" s="174"/>
      <c r="F130" s="174"/>
      <c r="G130" s="174"/>
      <c r="H130" s="174"/>
      <c r="I130" s="174"/>
      <c r="J130" s="175"/>
    </row>
    <row r="131" spans="1:10" ht="12.75">
      <c r="A131" s="372">
        <v>1</v>
      </c>
      <c r="B131" s="371" t="s">
        <v>149</v>
      </c>
      <c r="C131" s="371"/>
      <c r="D131" s="371"/>
      <c r="E131" s="178"/>
      <c r="F131" s="178"/>
      <c r="G131" s="178"/>
      <c r="H131" s="178"/>
      <c r="I131" s="504">
        <f>IF(H131=0,0,#REF!/H131)</f>
        <v>0</v>
      </c>
      <c r="J131" s="185"/>
    </row>
    <row r="132" spans="1:10" ht="12.75">
      <c r="A132" s="372">
        <v>2</v>
      </c>
      <c r="B132" s="371" t="s">
        <v>150</v>
      </c>
      <c r="C132" s="371"/>
      <c r="D132" s="371"/>
      <c r="E132" s="178"/>
      <c r="F132" s="178"/>
      <c r="G132" s="178"/>
      <c r="H132" s="178"/>
      <c r="I132" s="504">
        <f>IF(H132=0,0,#REF!/H132)</f>
        <v>0</v>
      </c>
      <c r="J132" s="185"/>
    </row>
    <row r="133" spans="1:10" ht="12.75">
      <c r="A133" s="372">
        <v>3</v>
      </c>
      <c r="B133" s="371" t="s">
        <v>151</v>
      </c>
      <c r="C133" s="371"/>
      <c r="D133" s="371"/>
      <c r="E133" s="178"/>
      <c r="F133" s="178"/>
      <c r="G133" s="178"/>
      <c r="H133" s="178"/>
      <c r="I133" s="504">
        <f>IF(H133=0,0,#REF!/H133)</f>
        <v>0</v>
      </c>
      <c r="J133" s="185"/>
    </row>
    <row r="134" spans="1:10" ht="12.75">
      <c r="A134" s="372">
        <v>4</v>
      </c>
      <c r="B134" s="371" t="s">
        <v>152</v>
      </c>
      <c r="C134" s="371"/>
      <c r="D134" s="371"/>
      <c r="E134" s="178"/>
      <c r="F134" s="178"/>
      <c r="G134" s="178"/>
      <c r="H134" s="178"/>
      <c r="I134" s="504">
        <f>IF(H134=0,0,#REF!/H134)</f>
        <v>0</v>
      </c>
      <c r="J134" s="185"/>
    </row>
    <row r="135" spans="1:10" ht="12.75">
      <c r="A135" s="369" t="s">
        <v>100</v>
      </c>
      <c r="B135" s="375" t="s">
        <v>175</v>
      </c>
      <c r="C135" s="375"/>
      <c r="D135" s="375"/>
      <c r="E135" s="379">
        <f>SUM(E131:E134)</f>
        <v>0</v>
      </c>
      <c r="F135" s="379">
        <f>SUM(F131:F134)</f>
        <v>0</v>
      </c>
      <c r="G135" s="379">
        <f>SUM(G131:G134)</f>
        <v>0</v>
      </c>
      <c r="H135" s="379">
        <f>SUM(H131:H134)</f>
        <v>0</v>
      </c>
      <c r="I135" s="505">
        <f>IF(H135=0,0,#REF!/H135)</f>
        <v>0</v>
      </c>
      <c r="J135" s="380">
        <f>SUM(J131:J134)</f>
        <v>0</v>
      </c>
    </row>
    <row r="136" spans="1:10" ht="12.75">
      <c r="A136" s="372"/>
      <c r="B136" s="381"/>
      <c r="C136" s="381"/>
      <c r="D136" s="381"/>
      <c r="E136" s="178"/>
      <c r="F136" s="178"/>
      <c r="G136" s="178"/>
      <c r="H136" s="178"/>
      <c r="I136" s="178"/>
      <c r="J136" s="185"/>
    </row>
    <row r="137" spans="1:10" ht="12.75">
      <c r="A137" s="181"/>
      <c r="B137" s="184" t="s">
        <v>537</v>
      </c>
      <c r="C137" s="184"/>
      <c r="D137" s="184"/>
      <c r="E137" s="178"/>
      <c r="F137" s="178"/>
      <c r="G137" s="178"/>
      <c r="H137" s="178"/>
      <c r="I137" s="178"/>
      <c r="J137" s="185"/>
    </row>
    <row r="138" spans="1:10" ht="12.75">
      <c r="A138" s="372">
        <v>1</v>
      </c>
      <c r="B138" s="371" t="s">
        <v>149</v>
      </c>
      <c r="C138" s="371"/>
      <c r="D138" s="371"/>
      <c r="E138" s="178"/>
      <c r="F138" s="178"/>
      <c r="G138" s="178"/>
      <c r="H138" s="178"/>
      <c r="I138" s="504">
        <f>IF(H138=0,0,#REF!/H138)</f>
        <v>0</v>
      </c>
      <c r="J138" s="185"/>
    </row>
    <row r="139" spans="1:10" ht="12.75">
      <c r="A139" s="372">
        <v>2</v>
      </c>
      <c r="B139" s="371" t="s">
        <v>150</v>
      </c>
      <c r="C139" s="371"/>
      <c r="D139" s="371"/>
      <c r="E139" s="178"/>
      <c r="F139" s="178"/>
      <c r="G139" s="178"/>
      <c r="H139" s="178"/>
      <c r="I139" s="504">
        <f>IF(H139=0,0,#REF!/H139)</f>
        <v>0</v>
      </c>
      <c r="J139" s="185"/>
    </row>
    <row r="140" spans="1:10" ht="12.75">
      <c r="A140" s="372">
        <v>3</v>
      </c>
      <c r="B140" s="371" t="s">
        <v>151</v>
      </c>
      <c r="C140" s="371"/>
      <c r="D140" s="371"/>
      <c r="E140" s="178"/>
      <c r="F140" s="506"/>
      <c r="G140" s="506"/>
      <c r="H140" s="506"/>
      <c r="I140" s="504">
        <f>IF(H140=0,0,#REF!/H140)</f>
        <v>0</v>
      </c>
      <c r="J140" s="185"/>
    </row>
    <row r="141" spans="1:10" ht="12.75">
      <c r="A141" s="372">
        <v>4</v>
      </c>
      <c r="B141" s="371" t="s">
        <v>152</v>
      </c>
      <c r="C141" s="371"/>
      <c r="D141" s="371"/>
      <c r="E141" s="178"/>
      <c r="F141" s="178"/>
      <c r="G141" s="178"/>
      <c r="H141" s="178"/>
      <c r="I141" s="504">
        <f>IF(H141=0,0,#REF!/H141)</f>
        <v>0</v>
      </c>
      <c r="J141" s="185"/>
    </row>
    <row r="142" spans="1:10" ht="12.75">
      <c r="A142" s="369" t="s">
        <v>101</v>
      </c>
      <c r="B142" s="375" t="s">
        <v>175</v>
      </c>
      <c r="C142" s="375"/>
      <c r="D142" s="375"/>
      <c r="E142" s="379">
        <f>SUM(E138:E141)</f>
        <v>0</v>
      </c>
      <c r="F142" s="379">
        <f>SUM(F138:F141)</f>
        <v>0</v>
      </c>
      <c r="G142" s="379">
        <f>SUM(G138:G141)</f>
        <v>0</v>
      </c>
      <c r="H142" s="379">
        <f>SUM(H138:H141)</f>
        <v>0</v>
      </c>
      <c r="I142" s="505">
        <f>IF(H142=0,0,#REF!/H142)</f>
        <v>0</v>
      </c>
      <c r="J142" s="380">
        <f>SUM(J138:J141)</f>
        <v>0</v>
      </c>
    </row>
    <row r="143" spans="1:10" ht="12.75">
      <c r="A143" s="372"/>
      <c r="B143" s="381"/>
      <c r="C143" s="381"/>
      <c r="D143" s="381"/>
      <c r="E143" s="178"/>
      <c r="F143" s="178"/>
      <c r="G143" s="178"/>
      <c r="H143" s="178"/>
      <c r="I143" s="178"/>
      <c r="J143" s="185"/>
    </row>
    <row r="144" spans="1:10" ht="12.75">
      <c r="A144" s="372"/>
      <c r="B144" s="400" t="s">
        <v>255</v>
      </c>
      <c r="C144" s="178"/>
      <c r="D144" s="178"/>
      <c r="E144" s="178"/>
      <c r="F144" s="178"/>
      <c r="G144" s="178"/>
      <c r="H144" s="178"/>
      <c r="I144" s="178"/>
      <c r="J144" s="185"/>
    </row>
    <row r="145" spans="1:10" ht="12.75">
      <c r="A145" s="372">
        <v>1</v>
      </c>
      <c r="B145" s="384" t="s">
        <v>163</v>
      </c>
      <c r="C145" s="178"/>
      <c r="D145" s="178"/>
      <c r="E145" s="178"/>
      <c r="F145" s="178"/>
      <c r="G145" s="178"/>
      <c r="H145" s="178"/>
      <c r="I145" s="178"/>
      <c r="J145" s="185"/>
    </row>
    <row r="146" spans="1:10" ht="12.75" customHeight="1">
      <c r="A146" s="372">
        <v>2</v>
      </c>
      <c r="B146" s="384" t="s">
        <v>256</v>
      </c>
      <c r="C146" s="178"/>
      <c r="D146" s="178"/>
      <c r="E146" s="178"/>
      <c r="F146" s="178"/>
      <c r="G146" s="178"/>
      <c r="H146" s="178"/>
      <c r="I146" s="178"/>
      <c r="J146" s="185"/>
    </row>
    <row r="147" spans="1:10" ht="12.75">
      <c r="A147" s="372">
        <v>3</v>
      </c>
      <c r="B147" s="384" t="s">
        <v>257</v>
      </c>
      <c r="C147" s="178"/>
      <c r="D147" s="178"/>
      <c r="E147" s="178"/>
      <c r="F147" s="178"/>
      <c r="G147" s="178"/>
      <c r="H147" s="178"/>
      <c r="I147" s="178"/>
      <c r="J147" s="185"/>
    </row>
    <row r="148" spans="1:10" ht="12.75">
      <c r="A148" s="372">
        <v>4</v>
      </c>
      <c r="B148" s="384" t="s">
        <v>258</v>
      </c>
      <c r="C148" s="178"/>
      <c r="D148" s="178"/>
      <c r="E148" s="178"/>
      <c r="F148" s="178"/>
      <c r="G148" s="178"/>
      <c r="H148" s="178"/>
      <c r="I148" s="178"/>
      <c r="J148" s="185"/>
    </row>
    <row r="149" spans="1:10" ht="12.75">
      <c r="A149" s="369" t="s">
        <v>103</v>
      </c>
      <c r="B149" s="375" t="s">
        <v>175</v>
      </c>
      <c r="C149" s="178"/>
      <c r="D149" s="178"/>
      <c r="E149" s="379">
        <f>SUM(E145:E148)</f>
        <v>0</v>
      </c>
      <c r="F149" s="379">
        <f>SUM(F145:F148)</f>
        <v>0</v>
      </c>
      <c r="G149" s="379">
        <f>SUM(G145:G148)</f>
        <v>0</v>
      </c>
      <c r="H149" s="379">
        <f>SUM(H145:H148)</f>
        <v>0</v>
      </c>
      <c r="I149" s="505">
        <f>IF(H149=0,0,#REF!/H149)</f>
        <v>0</v>
      </c>
      <c r="J149" s="380">
        <f>SUM(J145:J148)</f>
        <v>0</v>
      </c>
    </row>
    <row r="150" spans="1:10" ht="12.75">
      <c r="A150" s="372"/>
      <c r="B150" s="381"/>
      <c r="C150" s="178"/>
      <c r="D150" s="178"/>
      <c r="E150" s="178"/>
      <c r="F150" s="178"/>
      <c r="G150" s="178"/>
      <c r="H150" s="178"/>
      <c r="I150" s="178"/>
      <c r="J150" s="380"/>
    </row>
    <row r="151" spans="1:10" ht="25.5">
      <c r="A151" s="507" t="s">
        <v>29</v>
      </c>
      <c r="B151" s="508" t="s">
        <v>166</v>
      </c>
      <c r="C151" s="509"/>
      <c r="D151" s="509"/>
      <c r="E151" s="322">
        <f>SUM(E135,E142,E149)</f>
        <v>0</v>
      </c>
      <c r="F151" s="322">
        <f>SUM(F135,F142,F149)</f>
        <v>0</v>
      </c>
      <c r="G151" s="322">
        <f>SUM(G135,G142,G149)</f>
        <v>0</v>
      </c>
      <c r="H151" s="322">
        <f>SUM(H135,H142,H149)</f>
        <v>0</v>
      </c>
      <c r="I151" s="510">
        <f>IF(H151=0,0,#REF!/H151)</f>
        <v>0</v>
      </c>
      <c r="J151" s="323">
        <f>SUM(J135,J142,J149)</f>
        <v>0</v>
      </c>
    </row>
    <row r="152" spans="1:10" ht="12.75">
      <c r="A152" s="372"/>
      <c r="B152" s="381"/>
      <c r="C152" s="178"/>
      <c r="D152" s="178"/>
      <c r="E152" s="178"/>
      <c r="F152" s="178"/>
      <c r="G152" s="178"/>
      <c r="H152" s="178"/>
      <c r="I152" s="178"/>
      <c r="J152" s="380"/>
    </row>
    <row r="153" spans="1:10" ht="25.5">
      <c r="A153" s="507" t="s">
        <v>203</v>
      </c>
      <c r="B153" s="508" t="s">
        <v>164</v>
      </c>
      <c r="C153" s="455"/>
      <c r="D153" s="313"/>
      <c r="E153" s="313"/>
      <c r="F153" s="313"/>
      <c r="G153" s="313"/>
      <c r="H153" s="313"/>
      <c r="I153" s="313"/>
      <c r="J153" s="314"/>
    </row>
    <row r="154" spans="1:10" ht="12.75">
      <c r="A154" s="169"/>
      <c r="B154" s="511"/>
      <c r="C154" s="512"/>
      <c r="D154" s="513"/>
      <c r="E154" s="249"/>
      <c r="F154" s="249"/>
      <c r="G154" s="249"/>
      <c r="H154" s="249"/>
      <c r="I154" s="249"/>
      <c r="J154" s="251"/>
    </row>
    <row r="155" spans="1:10" ht="26.25" thickBot="1">
      <c r="A155" s="385" t="s">
        <v>204</v>
      </c>
      <c r="B155" s="386" t="s">
        <v>165</v>
      </c>
      <c r="C155" s="514"/>
      <c r="D155" s="515"/>
      <c r="E155" s="515">
        <f aca="true" t="shared" si="4" ref="E155:J155">E151-E153</f>
        <v>0</v>
      </c>
      <c r="F155" s="515">
        <f t="shared" si="4"/>
        <v>0</v>
      </c>
      <c r="G155" s="515">
        <f t="shared" si="4"/>
        <v>0</v>
      </c>
      <c r="H155" s="515">
        <f t="shared" si="4"/>
        <v>0</v>
      </c>
      <c r="I155" s="515">
        <f t="shared" si="4"/>
        <v>0</v>
      </c>
      <c r="J155" s="516">
        <f t="shared" si="4"/>
        <v>0</v>
      </c>
    </row>
    <row r="156" spans="1:10" ht="12.75">
      <c r="A156" s="571"/>
      <c r="B156" s="572"/>
      <c r="C156" s="572"/>
      <c r="D156" s="572"/>
      <c r="E156" s="573"/>
      <c r="F156" s="573"/>
      <c r="G156" s="573"/>
      <c r="H156" s="573"/>
      <c r="I156" s="390"/>
      <c r="J156" s="574"/>
    </row>
    <row r="157" ht="13.5" thickBot="1"/>
    <row r="158" spans="1:10" ht="30" customHeight="1">
      <c r="A158" s="754" t="s">
        <v>112</v>
      </c>
      <c r="B158" s="756" t="s">
        <v>153</v>
      </c>
      <c r="C158" s="756" t="s">
        <v>328</v>
      </c>
      <c r="D158" s="756" t="s">
        <v>154</v>
      </c>
      <c r="E158" s="863" t="s">
        <v>170</v>
      </c>
      <c r="F158" s="756" t="s">
        <v>535</v>
      </c>
      <c r="G158" s="863" t="s">
        <v>247</v>
      </c>
      <c r="H158" s="756" t="s">
        <v>56</v>
      </c>
      <c r="I158" s="756"/>
      <c r="J158" s="741" t="s">
        <v>249</v>
      </c>
    </row>
    <row r="159" spans="1:10" ht="12.75">
      <c r="A159" s="755"/>
      <c r="B159" s="757"/>
      <c r="C159" s="757"/>
      <c r="D159" s="757"/>
      <c r="E159" s="864"/>
      <c r="F159" s="757"/>
      <c r="G159" s="864"/>
      <c r="H159" s="83" t="s">
        <v>248</v>
      </c>
      <c r="I159" s="503" t="s">
        <v>127</v>
      </c>
      <c r="J159" s="865"/>
    </row>
    <row r="160" spans="1:10" ht="15" customHeight="1">
      <c r="A160" s="366"/>
      <c r="B160" s="158" t="s">
        <v>630</v>
      </c>
      <c r="C160" s="158"/>
      <c r="D160" s="158"/>
      <c r="E160" s="367"/>
      <c r="F160" s="367"/>
      <c r="G160" s="367"/>
      <c r="H160" s="367"/>
      <c r="I160" s="367"/>
      <c r="J160" s="368"/>
    </row>
    <row r="161" spans="1:10" ht="12.75">
      <c r="A161" s="181"/>
      <c r="B161" s="184" t="s">
        <v>536</v>
      </c>
      <c r="C161" s="184"/>
      <c r="D161" s="184"/>
      <c r="E161" s="174"/>
      <c r="F161" s="174"/>
      <c r="G161" s="174"/>
      <c r="H161" s="174"/>
      <c r="I161" s="174"/>
      <c r="J161" s="175"/>
    </row>
    <row r="162" spans="1:10" ht="12.75">
      <c r="A162" s="372">
        <v>1</v>
      </c>
      <c r="B162" s="371" t="s">
        <v>149</v>
      </c>
      <c r="C162" s="371"/>
      <c r="D162" s="371"/>
      <c r="E162" s="178"/>
      <c r="F162" s="178"/>
      <c r="G162" s="178"/>
      <c r="H162" s="178"/>
      <c r="I162" s="504">
        <f>IF(H162=0,0,#REF!/H162)</f>
        <v>0</v>
      </c>
      <c r="J162" s="185"/>
    </row>
    <row r="163" spans="1:10" ht="12.75">
      <c r="A163" s="372">
        <v>2</v>
      </c>
      <c r="B163" s="371" t="s">
        <v>150</v>
      </c>
      <c r="C163" s="371"/>
      <c r="D163" s="371"/>
      <c r="E163" s="178"/>
      <c r="F163" s="178"/>
      <c r="G163" s="178"/>
      <c r="H163" s="178"/>
      <c r="I163" s="504">
        <f>IF(H163=0,0,#REF!/H163)</f>
        <v>0</v>
      </c>
      <c r="J163" s="185"/>
    </row>
    <row r="164" spans="1:10" ht="12.75">
      <c r="A164" s="372">
        <v>3</v>
      </c>
      <c r="B164" s="371" t="s">
        <v>151</v>
      </c>
      <c r="C164" s="371"/>
      <c r="D164" s="371"/>
      <c r="E164" s="178"/>
      <c r="F164" s="178"/>
      <c r="G164" s="178"/>
      <c r="H164" s="178"/>
      <c r="I164" s="504">
        <f>IF(H164=0,0,#REF!/H164)</f>
        <v>0</v>
      </c>
      <c r="J164" s="185"/>
    </row>
    <row r="165" spans="1:10" ht="12.75">
      <c r="A165" s="372">
        <v>4</v>
      </c>
      <c r="B165" s="371" t="s">
        <v>152</v>
      </c>
      <c r="C165" s="371"/>
      <c r="D165" s="371"/>
      <c r="E165" s="178"/>
      <c r="F165" s="178"/>
      <c r="G165" s="178"/>
      <c r="H165" s="178"/>
      <c r="I165" s="504">
        <f>IF(H165=0,0,#REF!/H165)</f>
        <v>0</v>
      </c>
      <c r="J165" s="185"/>
    </row>
    <row r="166" spans="1:10" ht="12.75">
      <c r="A166" s="369" t="s">
        <v>100</v>
      </c>
      <c r="B166" s="375" t="s">
        <v>175</v>
      </c>
      <c r="C166" s="375"/>
      <c r="D166" s="375"/>
      <c r="E166" s="379">
        <f>SUM(E162:E165)</f>
        <v>0</v>
      </c>
      <c r="F166" s="379">
        <f>SUM(F162:F165)</f>
        <v>0</v>
      </c>
      <c r="G166" s="379">
        <f>SUM(G162:G165)</f>
        <v>0</v>
      </c>
      <c r="H166" s="379">
        <f>SUM(H162:H165)</f>
        <v>0</v>
      </c>
      <c r="I166" s="505">
        <f>IF(H166=0,0,#REF!/H166)</f>
        <v>0</v>
      </c>
      <c r="J166" s="380">
        <f>SUM(J162:J165)</f>
        <v>0</v>
      </c>
    </row>
    <row r="167" spans="1:10" ht="12.75">
      <c r="A167" s="372"/>
      <c r="B167" s="381"/>
      <c r="C167" s="381"/>
      <c r="D167" s="381"/>
      <c r="E167" s="178"/>
      <c r="F167" s="178"/>
      <c r="G167" s="178"/>
      <c r="H167" s="178"/>
      <c r="I167" s="178"/>
      <c r="J167" s="185"/>
    </row>
    <row r="168" spans="1:10" ht="12.75">
      <c r="A168" s="181"/>
      <c r="B168" s="184" t="s">
        <v>537</v>
      </c>
      <c r="C168" s="184"/>
      <c r="D168" s="184"/>
      <c r="E168" s="178"/>
      <c r="F168" s="178"/>
      <c r="G168" s="178"/>
      <c r="H168" s="178"/>
      <c r="I168" s="178"/>
      <c r="J168" s="185"/>
    </row>
    <row r="169" spans="1:10" ht="12.75">
      <c r="A169" s="372">
        <v>1</v>
      </c>
      <c r="B169" s="371" t="s">
        <v>149</v>
      </c>
      <c r="C169" s="371"/>
      <c r="D169" s="371"/>
      <c r="E169" s="178"/>
      <c r="F169" s="178"/>
      <c r="G169" s="178"/>
      <c r="H169" s="178"/>
      <c r="I169" s="504">
        <f>IF(H169=0,0,#REF!/H169)</f>
        <v>0</v>
      </c>
      <c r="J169" s="185"/>
    </row>
    <row r="170" spans="1:10" ht="12.75">
      <c r="A170" s="372">
        <v>2</v>
      </c>
      <c r="B170" s="371" t="s">
        <v>150</v>
      </c>
      <c r="C170" s="371"/>
      <c r="D170" s="371"/>
      <c r="E170" s="178"/>
      <c r="F170" s="178"/>
      <c r="G170" s="178"/>
      <c r="H170" s="178"/>
      <c r="I170" s="504">
        <f>IF(H170=0,0,#REF!/H170)</f>
        <v>0</v>
      </c>
      <c r="J170" s="185"/>
    </row>
    <row r="171" spans="1:10" ht="12.75">
      <c r="A171" s="372">
        <v>3</v>
      </c>
      <c r="B171" s="371" t="s">
        <v>151</v>
      </c>
      <c r="C171" s="371"/>
      <c r="D171" s="371"/>
      <c r="E171" s="178"/>
      <c r="F171" s="506"/>
      <c r="G171" s="506"/>
      <c r="H171" s="506"/>
      <c r="I171" s="504">
        <f>IF(H171=0,0,#REF!/H171)</f>
        <v>0</v>
      </c>
      <c r="J171" s="185"/>
    </row>
    <row r="172" spans="1:10" ht="12.75">
      <c r="A172" s="372">
        <v>4</v>
      </c>
      <c r="B172" s="371" t="s">
        <v>152</v>
      </c>
      <c r="C172" s="371"/>
      <c r="D172" s="371"/>
      <c r="E172" s="178"/>
      <c r="F172" s="178"/>
      <c r="G172" s="178"/>
      <c r="H172" s="178"/>
      <c r="I172" s="504">
        <f>IF(H172=0,0,#REF!/H172)</f>
        <v>0</v>
      </c>
      <c r="J172" s="185"/>
    </row>
    <row r="173" spans="1:10" ht="12.75">
      <c r="A173" s="369" t="s">
        <v>101</v>
      </c>
      <c r="B173" s="375" t="s">
        <v>175</v>
      </c>
      <c r="C173" s="375"/>
      <c r="D173" s="375"/>
      <c r="E173" s="379">
        <f>SUM(E169:E172)</f>
        <v>0</v>
      </c>
      <c r="F173" s="379">
        <f>SUM(F169:F172)</f>
        <v>0</v>
      </c>
      <c r="G173" s="379">
        <f>SUM(G169:G172)</f>
        <v>0</v>
      </c>
      <c r="H173" s="379">
        <f>SUM(H169:H172)</f>
        <v>0</v>
      </c>
      <c r="I173" s="505">
        <f>IF(H173=0,0,#REF!/H173)</f>
        <v>0</v>
      </c>
      <c r="J173" s="380">
        <f>SUM(J169:J172)</f>
        <v>0</v>
      </c>
    </row>
    <row r="174" spans="1:10" ht="12.75">
      <c r="A174" s="372"/>
      <c r="B174" s="381"/>
      <c r="C174" s="381"/>
      <c r="D174" s="381"/>
      <c r="E174" s="178"/>
      <c r="F174" s="178"/>
      <c r="G174" s="178"/>
      <c r="H174" s="178"/>
      <c r="I174" s="178"/>
      <c r="J174" s="185"/>
    </row>
    <row r="175" spans="1:10" ht="12.75">
      <c r="A175" s="372"/>
      <c r="B175" s="400" t="s">
        <v>255</v>
      </c>
      <c r="C175" s="178"/>
      <c r="D175" s="178"/>
      <c r="E175" s="178"/>
      <c r="F175" s="178"/>
      <c r="G175" s="178"/>
      <c r="H175" s="178"/>
      <c r="I175" s="178"/>
      <c r="J175" s="185"/>
    </row>
    <row r="176" spans="1:10" ht="12.75">
      <c r="A176" s="372">
        <v>1</v>
      </c>
      <c r="B176" s="384" t="s">
        <v>163</v>
      </c>
      <c r="C176" s="178"/>
      <c r="D176" s="178"/>
      <c r="E176" s="178"/>
      <c r="F176" s="178"/>
      <c r="G176" s="178"/>
      <c r="H176" s="178"/>
      <c r="I176" s="178"/>
      <c r="J176" s="185"/>
    </row>
    <row r="177" spans="1:10" ht="12.75" customHeight="1">
      <c r="A177" s="372">
        <v>2</v>
      </c>
      <c r="B177" s="384" t="s">
        <v>256</v>
      </c>
      <c r="C177" s="178"/>
      <c r="D177" s="178"/>
      <c r="E177" s="178"/>
      <c r="F177" s="178"/>
      <c r="G177" s="178"/>
      <c r="H177" s="178"/>
      <c r="I177" s="178"/>
      <c r="J177" s="185"/>
    </row>
    <row r="178" spans="1:10" ht="12.75">
      <c r="A178" s="372">
        <v>3</v>
      </c>
      <c r="B178" s="384" t="s">
        <v>257</v>
      </c>
      <c r="C178" s="178"/>
      <c r="D178" s="178"/>
      <c r="E178" s="178"/>
      <c r="F178" s="178"/>
      <c r="G178" s="178"/>
      <c r="H178" s="178"/>
      <c r="I178" s="178"/>
      <c r="J178" s="185"/>
    </row>
    <row r="179" spans="1:10" ht="12.75">
      <c r="A179" s="372">
        <v>4</v>
      </c>
      <c r="B179" s="384" t="s">
        <v>258</v>
      </c>
      <c r="C179" s="178"/>
      <c r="D179" s="178"/>
      <c r="E179" s="178"/>
      <c r="F179" s="178"/>
      <c r="G179" s="178"/>
      <c r="H179" s="178"/>
      <c r="I179" s="178"/>
      <c r="J179" s="185"/>
    </row>
    <row r="180" spans="1:10" ht="12.75">
      <c r="A180" s="369" t="s">
        <v>103</v>
      </c>
      <c r="B180" s="375" t="s">
        <v>175</v>
      </c>
      <c r="C180" s="178"/>
      <c r="D180" s="178"/>
      <c r="E180" s="379">
        <f>SUM(E176:E179)</f>
        <v>0</v>
      </c>
      <c r="F180" s="379">
        <f>SUM(F176:F179)</f>
        <v>0</v>
      </c>
      <c r="G180" s="379">
        <f>SUM(G176:G179)</f>
        <v>0</v>
      </c>
      <c r="H180" s="379">
        <f>SUM(H176:H179)</f>
        <v>0</v>
      </c>
      <c r="I180" s="505">
        <f>IF(H180=0,0,#REF!/H180)</f>
        <v>0</v>
      </c>
      <c r="J180" s="380">
        <f>SUM(J176:J179)</f>
        <v>0</v>
      </c>
    </row>
    <row r="181" spans="1:10" ht="12.75">
      <c r="A181" s="372"/>
      <c r="B181" s="381"/>
      <c r="C181" s="178"/>
      <c r="D181" s="178"/>
      <c r="E181" s="178"/>
      <c r="F181" s="178"/>
      <c r="G181" s="178"/>
      <c r="H181" s="178"/>
      <c r="I181" s="178"/>
      <c r="J181" s="380"/>
    </row>
    <row r="182" spans="1:10" ht="25.5">
      <c r="A182" s="507" t="s">
        <v>29</v>
      </c>
      <c r="B182" s="508" t="s">
        <v>166</v>
      </c>
      <c r="C182" s="509"/>
      <c r="D182" s="509"/>
      <c r="E182" s="322">
        <f>SUM(E166,E173,E180)</f>
        <v>0</v>
      </c>
      <c r="F182" s="322">
        <f>SUM(F166,F173,F180)</f>
        <v>0</v>
      </c>
      <c r="G182" s="322">
        <f>SUM(G166,G173,G180)</f>
        <v>0</v>
      </c>
      <c r="H182" s="322">
        <f>SUM(H166,H173,H180)</f>
        <v>0</v>
      </c>
      <c r="I182" s="510">
        <f>IF(H182=0,0,#REF!/H182)</f>
        <v>0</v>
      </c>
      <c r="J182" s="323">
        <f>SUM(J166,J173,J180)</f>
        <v>0</v>
      </c>
    </row>
    <row r="183" spans="1:10" ht="12.75">
      <c r="A183" s="372"/>
      <c r="B183" s="381"/>
      <c r="C183" s="178"/>
      <c r="D183" s="178"/>
      <c r="E183" s="178"/>
      <c r="F183" s="178"/>
      <c r="G183" s="178"/>
      <c r="H183" s="178"/>
      <c r="I183" s="178"/>
      <c r="J183" s="380"/>
    </row>
    <row r="184" spans="1:10" ht="25.5">
      <c r="A184" s="507" t="s">
        <v>203</v>
      </c>
      <c r="B184" s="508" t="s">
        <v>164</v>
      </c>
      <c r="C184" s="455"/>
      <c r="D184" s="313"/>
      <c r="E184" s="313"/>
      <c r="F184" s="313"/>
      <c r="G184" s="313"/>
      <c r="H184" s="313"/>
      <c r="I184" s="313"/>
      <c r="J184" s="314"/>
    </row>
    <row r="185" spans="1:10" ht="12.75">
      <c r="A185" s="169"/>
      <c r="B185" s="511"/>
      <c r="C185" s="512"/>
      <c r="D185" s="513"/>
      <c r="E185" s="249"/>
      <c r="F185" s="249"/>
      <c r="G185" s="249"/>
      <c r="H185" s="249"/>
      <c r="I185" s="249"/>
      <c r="J185" s="251"/>
    </row>
    <row r="186" spans="1:10" ht="26.25" thickBot="1">
      <c r="A186" s="385" t="s">
        <v>204</v>
      </c>
      <c r="B186" s="386" t="s">
        <v>165</v>
      </c>
      <c r="C186" s="514"/>
      <c r="D186" s="515"/>
      <c r="E186" s="515">
        <f aca="true" t="shared" si="5" ref="E186:J186">E182-E184</f>
        <v>0</v>
      </c>
      <c r="F186" s="515">
        <f t="shared" si="5"/>
        <v>0</v>
      </c>
      <c r="G186" s="515">
        <f t="shared" si="5"/>
        <v>0</v>
      </c>
      <c r="H186" s="515">
        <f t="shared" si="5"/>
        <v>0</v>
      </c>
      <c r="I186" s="515">
        <f t="shared" si="5"/>
        <v>0</v>
      </c>
      <c r="J186" s="516">
        <f t="shared" si="5"/>
        <v>0</v>
      </c>
    </row>
    <row r="187" spans="1:10" ht="12.75">
      <c r="A187" s="571"/>
      <c r="B187" s="572"/>
      <c r="C187" s="572"/>
      <c r="D187" s="572"/>
      <c r="E187" s="573"/>
      <c r="F187" s="573"/>
      <c r="G187" s="573"/>
      <c r="H187" s="573"/>
      <c r="I187" s="390"/>
      <c r="J187" s="574"/>
    </row>
    <row r="188" spans="1:10" ht="13.5" thickBot="1">
      <c r="A188" s="575"/>
      <c r="B188" s="576"/>
      <c r="C188" s="576"/>
      <c r="D188" s="576"/>
      <c r="E188" s="577"/>
      <c r="F188" s="577"/>
      <c r="G188" s="577"/>
      <c r="H188" s="577"/>
      <c r="I188" s="577"/>
      <c r="J188" s="577"/>
    </row>
  </sheetData>
  <sheetProtection/>
  <mergeCells count="57">
    <mergeCell ref="A1:J1"/>
    <mergeCell ref="I3:J3"/>
    <mergeCell ref="I2:J2"/>
    <mergeCell ref="A4:A5"/>
    <mergeCell ref="B4:B5"/>
    <mergeCell ref="C4:C5"/>
    <mergeCell ref="D4:D5"/>
    <mergeCell ref="F4:F5"/>
    <mergeCell ref="E66:E67"/>
    <mergeCell ref="G66:G67"/>
    <mergeCell ref="J4:J5"/>
    <mergeCell ref="E4:E5"/>
    <mergeCell ref="F66:F67"/>
    <mergeCell ref="G4:G5"/>
    <mergeCell ref="H4:I4"/>
    <mergeCell ref="G35:G36"/>
    <mergeCell ref="H66:I66"/>
    <mergeCell ref="J66:J67"/>
    <mergeCell ref="E35:E36"/>
    <mergeCell ref="H35:I35"/>
    <mergeCell ref="B35:B36"/>
    <mergeCell ref="C35:C36"/>
    <mergeCell ref="D35:D36"/>
    <mergeCell ref="F35:F36"/>
    <mergeCell ref="H97:I97"/>
    <mergeCell ref="G97:G98"/>
    <mergeCell ref="J35:J36"/>
    <mergeCell ref="A66:A67"/>
    <mergeCell ref="B66:B67"/>
    <mergeCell ref="C66:C67"/>
    <mergeCell ref="D66:D67"/>
    <mergeCell ref="F97:F98"/>
    <mergeCell ref="J97:J98"/>
    <mergeCell ref="A35:A36"/>
    <mergeCell ref="E127:E128"/>
    <mergeCell ref="J158:J159"/>
    <mergeCell ref="A97:A98"/>
    <mergeCell ref="E97:E98"/>
    <mergeCell ref="B97:B98"/>
    <mergeCell ref="C97:C98"/>
    <mergeCell ref="D97:D98"/>
    <mergeCell ref="A158:A159"/>
    <mergeCell ref="B158:B159"/>
    <mergeCell ref="C158:C159"/>
    <mergeCell ref="H158:I158"/>
    <mergeCell ref="E158:E159"/>
    <mergeCell ref="G158:G159"/>
    <mergeCell ref="F158:F159"/>
    <mergeCell ref="D158:D159"/>
    <mergeCell ref="A127:A128"/>
    <mergeCell ref="B127:B128"/>
    <mergeCell ref="C127:C128"/>
    <mergeCell ref="D127:D128"/>
    <mergeCell ref="F127:F128"/>
    <mergeCell ref="G127:G128"/>
    <mergeCell ref="H127:I127"/>
    <mergeCell ref="J127:J128"/>
  </mergeCells>
  <printOptions gridLines="1" horizontalCentered="1"/>
  <pageMargins left="0.42" right="0.27" top="0.62" bottom="0.5" header="0.25" footer="0.25"/>
  <pageSetup horizontalDpi="600" verticalDpi="600" orientation="landscape" paperSize="9" scale="52" r:id="rId1"/>
  <rowBreaks count="3" manualBreakCount="3">
    <brk id="63" max="9" man="1"/>
    <brk id="125" max="9" man="1"/>
    <brk id="187" max="9" man="1"/>
  </rowBreaks>
</worksheet>
</file>

<file path=xl/worksheets/sheet17.xml><?xml version="1.0" encoding="utf-8"?>
<worksheet xmlns="http://schemas.openxmlformats.org/spreadsheetml/2006/main" xmlns:r="http://schemas.openxmlformats.org/officeDocument/2006/relationships">
  <dimension ref="A1:M48"/>
  <sheetViews>
    <sheetView view="pageBreakPreview" zoomScale="80" zoomScaleSheetLayoutView="80" zoomScalePageLayoutView="0" workbookViewId="0" topLeftCell="A1">
      <selection activeCell="C4" sqref="C4:H5"/>
    </sheetView>
  </sheetViews>
  <sheetFormatPr defaultColWidth="9.140625" defaultRowHeight="12.75"/>
  <cols>
    <col min="1" max="1" width="7.57421875" style="2" bestFit="1" customWidth="1"/>
    <col min="2" max="2" width="29.57421875" style="1" customWidth="1"/>
    <col min="3" max="3" width="8.140625" style="1" customWidth="1"/>
    <col min="4" max="4" width="11.00390625" style="1" customWidth="1"/>
    <col min="5" max="6" width="10.8515625" style="1" customWidth="1"/>
    <col min="7" max="16384" width="9.140625" style="1" customWidth="1"/>
  </cols>
  <sheetData>
    <row r="1" spans="1:13" ht="15.75">
      <c r="A1" s="795" t="str">
        <f>Index!A1</f>
        <v>Name of the Generating Company/Station (Thermal)</v>
      </c>
      <c r="B1" s="795"/>
      <c r="C1" s="795"/>
      <c r="D1" s="795"/>
      <c r="E1" s="795"/>
      <c r="F1" s="795"/>
      <c r="G1" s="795"/>
      <c r="H1" s="795"/>
      <c r="I1" s="56"/>
      <c r="J1" s="56"/>
      <c r="K1" s="56"/>
      <c r="L1" s="56"/>
      <c r="M1" s="56"/>
    </row>
    <row r="2" spans="1:8" s="34" customFormat="1" ht="15.75">
      <c r="A2" s="791" t="s">
        <v>78</v>
      </c>
      <c r="B2" s="791"/>
      <c r="C2" s="791"/>
      <c r="D2" s="89"/>
      <c r="E2" s="199"/>
      <c r="F2" s="199"/>
      <c r="G2" s="255"/>
      <c r="H2" s="89" t="s">
        <v>312</v>
      </c>
    </row>
    <row r="3" spans="1:8" ht="13.5" thickBot="1">
      <c r="A3" s="160"/>
      <c r="B3" s="160"/>
      <c r="C3" s="160"/>
      <c r="D3" s="161"/>
      <c r="E3" s="161"/>
      <c r="F3" s="161"/>
      <c r="G3" s="866" t="s">
        <v>168</v>
      </c>
      <c r="H3" s="866"/>
    </row>
    <row r="4" spans="1:8" ht="12.75" customHeight="1">
      <c r="A4" s="754" t="s">
        <v>213</v>
      </c>
      <c r="B4" s="756" t="s">
        <v>98</v>
      </c>
      <c r="C4" s="80" t="s">
        <v>206</v>
      </c>
      <c r="D4" s="80" t="s">
        <v>207</v>
      </c>
      <c r="E4" s="760" t="s">
        <v>624</v>
      </c>
      <c r="F4" s="761"/>
      <c r="G4" s="761"/>
      <c r="H4" s="762"/>
    </row>
    <row r="5" spans="1:8" ht="12.75" customHeight="1">
      <c r="A5" s="755"/>
      <c r="B5" s="757"/>
      <c r="C5" s="84" t="s">
        <v>609</v>
      </c>
      <c r="D5" s="84" t="s">
        <v>611</v>
      </c>
      <c r="E5" s="84" t="s">
        <v>613</v>
      </c>
      <c r="F5" s="84" t="s">
        <v>615</v>
      </c>
      <c r="G5" s="85" t="s">
        <v>617</v>
      </c>
      <c r="H5" s="85" t="s">
        <v>622</v>
      </c>
    </row>
    <row r="6" spans="1:8" ht="13.5" customHeight="1" thickBot="1">
      <c r="A6" s="869"/>
      <c r="B6" s="744"/>
      <c r="C6" s="254" t="s">
        <v>128</v>
      </c>
      <c r="D6" s="254" t="s">
        <v>128</v>
      </c>
      <c r="E6" s="867" t="s">
        <v>174</v>
      </c>
      <c r="F6" s="868"/>
      <c r="G6" s="868"/>
      <c r="H6" s="868"/>
    </row>
    <row r="7" spans="1:8" ht="15" customHeight="1">
      <c r="A7" s="68">
        <v>1</v>
      </c>
      <c r="B7" s="110" t="s">
        <v>57</v>
      </c>
      <c r="C7" s="519"/>
      <c r="D7" s="519"/>
      <c r="E7" s="519"/>
      <c r="F7" s="519"/>
      <c r="G7" s="519"/>
      <c r="H7" s="578"/>
    </row>
    <row r="8" spans="1:8" ht="15" customHeight="1">
      <c r="A8" s="68">
        <v>2</v>
      </c>
      <c r="B8" s="384" t="s">
        <v>423</v>
      </c>
      <c r="C8" s="519">
        <f>'F5'!D34</f>
        <v>0</v>
      </c>
      <c r="D8" s="519">
        <f>'F5'!E34</f>
        <v>0</v>
      </c>
      <c r="E8" s="519">
        <f>'F5'!F34</f>
        <v>0</v>
      </c>
      <c r="F8" s="519">
        <f>'F5'!G34</f>
        <v>0</v>
      </c>
      <c r="G8" s="519">
        <f>'F5'!H34</f>
        <v>0</v>
      </c>
      <c r="H8" s="578">
        <f>'F5'!I34</f>
        <v>0</v>
      </c>
    </row>
    <row r="9" spans="1:8" ht="15" customHeight="1">
      <c r="A9" s="68">
        <v>3</v>
      </c>
      <c r="B9" s="384" t="s">
        <v>597</v>
      </c>
      <c r="C9" s="519">
        <f>'F4'!D18</f>
        <v>0</v>
      </c>
      <c r="D9" s="519">
        <f>'F4'!E18</f>
        <v>0</v>
      </c>
      <c r="E9" s="519">
        <f>'F4'!F18</f>
        <v>0</v>
      </c>
      <c r="F9" s="519">
        <f>'F4'!G18</f>
        <v>0</v>
      </c>
      <c r="G9" s="519">
        <f>'F4'!H18</f>
        <v>0</v>
      </c>
      <c r="H9" s="519">
        <f>'F4'!I18</f>
        <v>0</v>
      </c>
    </row>
    <row r="10" spans="1:8" ht="15" customHeight="1" thickBot="1">
      <c r="A10" s="68">
        <v>4</v>
      </c>
      <c r="B10" s="384" t="s">
        <v>598</v>
      </c>
      <c r="C10" s="519">
        <f>'F6'!E44</f>
        <v>0</v>
      </c>
      <c r="D10" s="519">
        <f>'F6'!F44</f>
        <v>0</v>
      </c>
      <c r="E10" s="519">
        <f>'F6'!G44</f>
        <v>0</v>
      </c>
      <c r="F10" s="519">
        <f>'F6'!H44</f>
        <v>0</v>
      </c>
      <c r="G10" s="519">
        <f>'F6'!I44</f>
        <v>0</v>
      </c>
      <c r="H10" s="578">
        <f>'F6'!J44</f>
        <v>0</v>
      </c>
    </row>
    <row r="11" spans="1:8" ht="15" customHeight="1" thickBot="1">
      <c r="A11" s="579"/>
      <c r="B11" s="580" t="s">
        <v>99</v>
      </c>
      <c r="C11" s="581">
        <f aca="true" t="shared" si="0" ref="C11:H11">SUM(C7:C10)</f>
        <v>0</v>
      </c>
      <c r="D11" s="581">
        <f t="shared" si="0"/>
        <v>0</v>
      </c>
      <c r="E11" s="581">
        <f t="shared" si="0"/>
        <v>0</v>
      </c>
      <c r="F11" s="581">
        <f t="shared" si="0"/>
        <v>0</v>
      </c>
      <c r="G11" s="581">
        <f t="shared" si="0"/>
        <v>0</v>
      </c>
      <c r="H11" s="582">
        <f t="shared" si="0"/>
        <v>0</v>
      </c>
    </row>
    <row r="14" spans="1:2" s="6" customFormat="1" ht="12.75">
      <c r="A14" s="40"/>
      <c r="B14" s="7"/>
    </row>
    <row r="15" s="6" customFormat="1" ht="12.75">
      <c r="A15" s="12"/>
    </row>
    <row r="16" spans="1:2" s="6" customFormat="1" ht="12.75">
      <c r="A16" s="9"/>
      <c r="B16" s="8"/>
    </row>
    <row r="17" s="6" customFormat="1" ht="12.75">
      <c r="A17" s="12"/>
    </row>
    <row r="18" spans="1:2" s="6" customFormat="1" ht="12.75">
      <c r="A18" s="9"/>
      <c r="B18" s="9"/>
    </row>
    <row r="19" spans="1:2" s="6" customFormat="1" ht="12.75">
      <c r="A19" s="9"/>
      <c r="B19" s="9"/>
    </row>
    <row r="20" spans="1:2" s="6" customFormat="1" ht="12.75">
      <c r="A20" s="12"/>
      <c r="B20" s="4"/>
    </row>
    <row r="21" spans="1:2" s="6" customFormat="1" ht="12.75">
      <c r="A21" s="12"/>
      <c r="B21" s="4"/>
    </row>
    <row r="22" s="6" customFormat="1" ht="12.75">
      <c r="A22" s="12"/>
    </row>
    <row r="23" spans="1:2" s="6" customFormat="1" ht="12.75">
      <c r="A23" s="12"/>
      <c r="B23" s="10"/>
    </row>
    <row r="24" spans="1:2" s="6" customFormat="1" ht="12.75">
      <c r="A24" s="12"/>
      <c r="B24" s="11"/>
    </row>
    <row r="25" spans="1:2" s="6" customFormat="1" ht="12.75">
      <c r="A25" s="12"/>
      <c r="B25" s="10"/>
    </row>
    <row r="26" spans="1:2" s="6" customFormat="1" ht="12.75">
      <c r="A26" s="12"/>
      <c r="B26" s="10"/>
    </row>
    <row r="27" spans="1:2" s="6" customFormat="1" ht="12.75">
      <c r="A27" s="12"/>
      <c r="B27" s="10"/>
    </row>
    <row r="28" spans="1:2" s="6" customFormat="1" ht="12.75">
      <c r="A28" s="12"/>
      <c r="B28" s="12"/>
    </row>
    <row r="29" spans="1:2" s="6" customFormat="1" ht="12.75">
      <c r="A29" s="12"/>
      <c r="B29" s="9"/>
    </row>
    <row r="30" s="6" customFormat="1" ht="12.75">
      <c r="A30" s="12"/>
    </row>
    <row r="31" s="6" customFormat="1" ht="12.75">
      <c r="A31" s="12"/>
    </row>
    <row r="32" spans="1:2" s="6" customFormat="1" ht="12.75">
      <c r="A32" s="40"/>
      <c r="B32" s="7"/>
    </row>
    <row r="33" s="6" customFormat="1" ht="12.75">
      <c r="A33" s="12"/>
    </row>
    <row r="34" spans="1:2" s="6" customFormat="1" ht="12.75">
      <c r="A34" s="9"/>
      <c r="B34" s="8"/>
    </row>
    <row r="35" s="6" customFormat="1" ht="12.75">
      <c r="A35" s="12"/>
    </row>
    <row r="36" spans="1:2" s="6" customFormat="1" ht="12.75">
      <c r="A36" s="9"/>
      <c r="B36" s="9"/>
    </row>
    <row r="37" spans="1:2" s="6" customFormat="1" ht="12.75">
      <c r="A37" s="9"/>
      <c r="B37" s="9"/>
    </row>
    <row r="38" spans="1:2" s="6" customFormat="1" ht="12.75">
      <c r="A38" s="12"/>
      <c r="B38" s="4"/>
    </row>
    <row r="39" spans="1:2" s="6" customFormat="1" ht="12.75">
      <c r="A39" s="12"/>
      <c r="B39" s="4"/>
    </row>
    <row r="40" s="6" customFormat="1" ht="12.75">
      <c r="A40" s="12"/>
    </row>
    <row r="41" spans="1:2" s="6" customFormat="1" ht="12.75">
      <c r="A41" s="12"/>
      <c r="B41" s="10"/>
    </row>
    <row r="42" spans="1:2" s="6" customFormat="1" ht="12.75">
      <c r="A42" s="12"/>
      <c r="B42" s="11"/>
    </row>
    <row r="43" spans="1:2" s="6" customFormat="1" ht="12.75">
      <c r="A43" s="12"/>
      <c r="B43" s="10"/>
    </row>
    <row r="44" spans="1:2" s="6" customFormat="1" ht="12.75">
      <c r="A44" s="12"/>
      <c r="B44" s="10"/>
    </row>
    <row r="45" spans="1:2" s="6" customFormat="1" ht="12.75">
      <c r="A45" s="12"/>
      <c r="B45" s="10"/>
    </row>
    <row r="46" spans="1:2" s="6" customFormat="1" ht="12.75">
      <c r="A46" s="12"/>
      <c r="B46" s="12"/>
    </row>
    <row r="47" spans="1:2" s="6" customFormat="1" ht="12.75">
      <c r="A47" s="12"/>
      <c r="B47" s="9"/>
    </row>
    <row r="48" s="6" customFormat="1" ht="12.75">
      <c r="A48" s="12"/>
    </row>
  </sheetData>
  <sheetProtection/>
  <mergeCells count="7">
    <mergeCell ref="A1:H1"/>
    <mergeCell ref="E4:H4"/>
    <mergeCell ref="E6:H6"/>
    <mergeCell ref="A4:A6"/>
    <mergeCell ref="B4:B6"/>
    <mergeCell ref="A2:C2"/>
    <mergeCell ref="G3:H3"/>
  </mergeCells>
  <printOptions gridLines="1" horizontalCentered="1"/>
  <pageMargins left="0.29" right="0.27" top="0.62" bottom="0.5" header="0.25" footer="0.25"/>
  <pageSetup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dimension ref="A1:F117"/>
  <sheetViews>
    <sheetView view="pageBreakPreview" zoomScale="80" zoomScaleSheetLayoutView="80" zoomScalePageLayoutView="0" workbookViewId="0" topLeftCell="A1">
      <selection activeCell="A1" sqref="A1:F1"/>
    </sheetView>
  </sheetViews>
  <sheetFormatPr defaultColWidth="9.140625" defaultRowHeight="12.75"/>
  <cols>
    <col min="1" max="1" width="5.8515625" style="1" customWidth="1"/>
    <col min="2" max="2" width="45.421875" style="1" bestFit="1" customWidth="1"/>
    <col min="3" max="3" width="14.421875" style="1" customWidth="1"/>
    <col min="4" max="4" width="16.8515625" style="1" customWidth="1"/>
    <col min="5" max="5" width="23.421875" style="1" customWidth="1"/>
    <col min="6" max="6" width="13.28125" style="1" bestFit="1" customWidth="1"/>
    <col min="7" max="7" width="9.140625" style="1" customWidth="1"/>
    <col min="8" max="8" width="10.8515625" style="1" customWidth="1"/>
    <col min="9" max="9" width="10.421875" style="1" customWidth="1"/>
    <col min="10" max="16384" width="9.140625" style="1" customWidth="1"/>
  </cols>
  <sheetData>
    <row r="1" spans="1:6" ht="12.75">
      <c r="A1" s="795" t="str">
        <f>Index!A1</f>
        <v>Name of the Generating Company/Station (Thermal)</v>
      </c>
      <c r="B1" s="795"/>
      <c r="C1" s="795"/>
      <c r="D1" s="795"/>
      <c r="E1" s="795"/>
      <c r="F1" s="795"/>
    </row>
    <row r="2" spans="1:6" s="34" customFormat="1" ht="15.75">
      <c r="A2" s="255" t="s">
        <v>437</v>
      </c>
      <c r="B2" s="255"/>
      <c r="C2" s="89"/>
      <c r="D2" s="89"/>
      <c r="E2" s="89"/>
      <c r="F2" s="583" t="s">
        <v>317</v>
      </c>
    </row>
    <row r="3" spans="1:6" ht="13.5" thickBot="1">
      <c r="A3" s="144"/>
      <c r="B3" s="144"/>
      <c r="C3" s="144"/>
      <c r="D3" s="144"/>
      <c r="E3" s="144"/>
      <c r="F3" s="206" t="s">
        <v>168</v>
      </c>
    </row>
    <row r="4" spans="1:6" ht="60" customHeight="1">
      <c r="A4" s="78" t="s">
        <v>112</v>
      </c>
      <c r="B4" s="79" t="s">
        <v>98</v>
      </c>
      <c r="C4" s="79" t="s">
        <v>170</v>
      </c>
      <c r="D4" s="79" t="s">
        <v>171</v>
      </c>
      <c r="E4" s="79" t="s">
        <v>172</v>
      </c>
      <c r="F4" s="252" t="s">
        <v>249</v>
      </c>
    </row>
    <row r="5" spans="1:6" ht="15" customHeight="1">
      <c r="A5" s="366"/>
      <c r="B5" s="158" t="s">
        <v>625</v>
      </c>
      <c r="C5" s="158"/>
      <c r="D5" s="158"/>
      <c r="E5" s="367"/>
      <c r="F5" s="368"/>
    </row>
    <row r="6" spans="1:6" ht="15" customHeight="1">
      <c r="A6" s="181"/>
      <c r="B6" s="184"/>
      <c r="C6" s="184"/>
      <c r="D6" s="184"/>
      <c r="E6" s="174"/>
      <c r="F6" s="175"/>
    </row>
    <row r="7" spans="1:6" ht="15" customHeight="1">
      <c r="A7" s="369" t="s">
        <v>100</v>
      </c>
      <c r="B7" s="370" t="s">
        <v>28</v>
      </c>
      <c r="C7" s="371"/>
      <c r="D7" s="371"/>
      <c r="E7" s="178"/>
      <c r="F7" s="185"/>
    </row>
    <row r="8" spans="1:6" ht="15" customHeight="1">
      <c r="A8" s="372">
        <v>1</v>
      </c>
      <c r="B8" s="373" t="s">
        <v>313</v>
      </c>
      <c r="C8" s="374"/>
      <c r="D8" s="375"/>
      <c r="E8" s="321"/>
      <c r="F8" s="377">
        <f>C8+D8-E8</f>
        <v>0</v>
      </c>
    </row>
    <row r="9" spans="1:6" ht="15" customHeight="1">
      <c r="A9" s="372"/>
      <c r="B9" s="119"/>
      <c r="C9" s="371"/>
      <c r="D9" s="371"/>
      <c r="E9" s="178"/>
      <c r="F9" s="185"/>
    </row>
    <row r="10" spans="1:6" ht="15" customHeight="1">
      <c r="A10" s="369" t="s">
        <v>101</v>
      </c>
      <c r="B10" s="370" t="s">
        <v>105</v>
      </c>
      <c r="C10" s="371"/>
      <c r="D10" s="371"/>
      <c r="E10" s="178"/>
      <c r="F10" s="185"/>
    </row>
    <row r="11" spans="1:6" ht="15" customHeight="1">
      <c r="A11" s="372">
        <v>1</v>
      </c>
      <c r="B11" s="373" t="s">
        <v>106</v>
      </c>
      <c r="C11" s="378"/>
      <c r="D11" s="375"/>
      <c r="E11" s="379"/>
      <c r="F11" s="185">
        <f>C11+D11-E11</f>
        <v>0</v>
      </c>
    </row>
    <row r="12" spans="1:6" ht="15" customHeight="1">
      <c r="A12" s="372">
        <v>2</v>
      </c>
      <c r="B12" s="373" t="s">
        <v>107</v>
      </c>
      <c r="C12" s="378"/>
      <c r="D12" s="381"/>
      <c r="E12" s="178"/>
      <c r="F12" s="185">
        <f>C12+D12-E12</f>
        <v>0</v>
      </c>
    </row>
    <row r="13" spans="1:6" ht="15" customHeight="1">
      <c r="A13" s="372">
        <v>3</v>
      </c>
      <c r="B13" s="373" t="s">
        <v>427</v>
      </c>
      <c r="C13" s="378"/>
      <c r="D13" s="184"/>
      <c r="E13" s="178"/>
      <c r="F13" s="185">
        <f>C13+D13-E13</f>
        <v>0</v>
      </c>
    </row>
    <row r="14" spans="1:6" ht="15" customHeight="1">
      <c r="A14" s="369"/>
      <c r="B14" s="382" t="s">
        <v>108</v>
      </c>
      <c r="C14" s="374">
        <f>SUM(C11:C13)</f>
        <v>0</v>
      </c>
      <c r="D14" s="374">
        <f>SUM(D11:D13)</f>
        <v>0</v>
      </c>
      <c r="E14" s="374">
        <f>SUM(E11:E13)</f>
        <v>0</v>
      </c>
      <c r="F14" s="383">
        <f>SUM(F11:F13)</f>
        <v>0</v>
      </c>
    </row>
    <row r="15" spans="1:6" ht="15" customHeight="1">
      <c r="A15" s="369"/>
      <c r="B15" s="373"/>
      <c r="C15" s="375"/>
      <c r="D15" s="375"/>
      <c r="E15" s="379"/>
      <c r="F15" s="380"/>
    </row>
    <row r="16" spans="1:6" ht="15" customHeight="1">
      <c r="A16" s="369" t="s">
        <v>103</v>
      </c>
      <c r="B16" s="370" t="s">
        <v>109</v>
      </c>
      <c r="C16" s="381"/>
      <c r="D16" s="381"/>
      <c r="E16" s="178"/>
      <c r="F16" s="185"/>
    </row>
    <row r="17" spans="1:6" ht="15" customHeight="1">
      <c r="A17" s="372">
        <v>1</v>
      </c>
      <c r="B17" s="373" t="s">
        <v>110</v>
      </c>
      <c r="C17" s="378"/>
      <c r="D17" s="178"/>
      <c r="E17" s="178"/>
      <c r="F17" s="185">
        <f>C17+D17-E17</f>
        <v>0</v>
      </c>
    </row>
    <row r="18" spans="1:6" ht="15" customHeight="1">
      <c r="A18" s="369"/>
      <c r="B18" s="382" t="s">
        <v>111</v>
      </c>
      <c r="C18" s="321">
        <f>C17</f>
        <v>0</v>
      </c>
      <c r="D18" s="321">
        <f>D17</f>
        <v>0</v>
      </c>
      <c r="E18" s="321">
        <f>E17</f>
        <v>0</v>
      </c>
      <c r="F18" s="377">
        <f>F17</f>
        <v>0</v>
      </c>
    </row>
    <row r="19" spans="1:6" ht="15" customHeight="1">
      <c r="A19" s="372"/>
      <c r="B19" s="384"/>
      <c r="C19" s="178"/>
      <c r="D19" s="178"/>
      <c r="E19" s="178"/>
      <c r="F19" s="185"/>
    </row>
    <row r="20" spans="1:6" ht="15" customHeight="1" thickBot="1">
      <c r="A20" s="385" t="s">
        <v>29</v>
      </c>
      <c r="B20" s="386" t="s">
        <v>169</v>
      </c>
      <c r="C20" s="387">
        <f>C8+C14+C18</f>
        <v>0</v>
      </c>
      <c r="D20" s="387">
        <f>D8+D14+D18</f>
        <v>0</v>
      </c>
      <c r="E20" s="387">
        <f>E8+E14+E18</f>
        <v>0</v>
      </c>
      <c r="F20" s="388">
        <f>F8+F14+F18</f>
        <v>0</v>
      </c>
    </row>
    <row r="21" spans="1:6" ht="12.75" customHeight="1">
      <c r="A21" s="161"/>
      <c r="B21" s="389"/>
      <c r="C21" s="389"/>
      <c r="D21" s="389"/>
      <c r="E21" s="389"/>
      <c r="F21" s="389"/>
    </row>
    <row r="22" spans="1:6" ht="12.75" customHeight="1" thickBot="1">
      <c r="A22" s="161"/>
      <c r="B22" s="389"/>
      <c r="C22" s="389"/>
      <c r="D22" s="389"/>
      <c r="E22" s="389"/>
      <c r="F22" s="206" t="s">
        <v>168</v>
      </c>
    </row>
    <row r="23" spans="1:6" ht="60" customHeight="1">
      <c r="A23" s="78" t="s">
        <v>112</v>
      </c>
      <c r="B23" s="79" t="s">
        <v>98</v>
      </c>
      <c r="C23" s="79" t="s">
        <v>170</v>
      </c>
      <c r="D23" s="79" t="s">
        <v>171</v>
      </c>
      <c r="E23" s="79" t="s">
        <v>172</v>
      </c>
      <c r="F23" s="252" t="s">
        <v>249</v>
      </c>
    </row>
    <row r="24" spans="1:6" ht="15" customHeight="1">
      <c r="A24" s="366"/>
      <c r="B24" s="158" t="s">
        <v>626</v>
      </c>
      <c r="C24" s="158"/>
      <c r="D24" s="158"/>
      <c r="E24" s="367"/>
      <c r="F24" s="368"/>
    </row>
    <row r="25" spans="1:6" ht="12.75" customHeight="1">
      <c r="A25" s="181"/>
      <c r="B25" s="184"/>
      <c r="C25" s="184"/>
      <c r="D25" s="184"/>
      <c r="E25" s="174"/>
      <c r="F25" s="175"/>
    </row>
    <row r="26" spans="1:6" ht="12.75" customHeight="1">
      <c r="A26" s="369" t="s">
        <v>100</v>
      </c>
      <c r="B26" s="370" t="s">
        <v>28</v>
      </c>
      <c r="C26" s="371"/>
      <c r="D26" s="371"/>
      <c r="E26" s="178"/>
      <c r="F26" s="185"/>
    </row>
    <row r="27" spans="1:6" ht="12.75" customHeight="1">
      <c r="A27" s="372">
        <v>1</v>
      </c>
      <c r="B27" s="373" t="s">
        <v>313</v>
      </c>
      <c r="C27" s="374">
        <f>F8</f>
        <v>0</v>
      </c>
      <c r="D27" s="375"/>
      <c r="E27" s="321"/>
      <c r="F27" s="377">
        <f>C27+D27-E27</f>
        <v>0</v>
      </c>
    </row>
    <row r="28" spans="1:6" ht="12.75" customHeight="1">
      <c r="A28" s="372"/>
      <c r="B28" s="119"/>
      <c r="C28" s="371"/>
      <c r="D28" s="371"/>
      <c r="E28" s="178"/>
      <c r="F28" s="185"/>
    </row>
    <row r="29" spans="1:6" ht="12.75" customHeight="1">
      <c r="A29" s="369" t="s">
        <v>101</v>
      </c>
      <c r="B29" s="370" t="s">
        <v>105</v>
      </c>
      <c r="C29" s="371"/>
      <c r="D29" s="371"/>
      <c r="E29" s="178"/>
      <c r="F29" s="185"/>
    </row>
    <row r="30" spans="1:6" ht="12.75" customHeight="1">
      <c r="A30" s="372">
        <v>1</v>
      </c>
      <c r="B30" s="373" t="s">
        <v>106</v>
      </c>
      <c r="C30" s="378">
        <f>F11</f>
        <v>0</v>
      </c>
      <c r="D30" s="375"/>
      <c r="E30" s="379"/>
      <c r="F30" s="185">
        <f>C30+D30-E30</f>
        <v>0</v>
      </c>
    </row>
    <row r="31" spans="1:6" ht="12.75" customHeight="1">
      <c r="A31" s="372">
        <v>2</v>
      </c>
      <c r="B31" s="373" t="s">
        <v>107</v>
      </c>
      <c r="C31" s="378">
        <f>F12</f>
        <v>0</v>
      </c>
      <c r="D31" s="381"/>
      <c r="E31" s="178"/>
      <c r="F31" s="185">
        <f>C31+D31-E31</f>
        <v>0</v>
      </c>
    </row>
    <row r="32" spans="1:6" ht="12.75" customHeight="1">
      <c r="A32" s="372">
        <v>3</v>
      </c>
      <c r="B32" s="373" t="s">
        <v>427</v>
      </c>
      <c r="C32" s="378">
        <f>F13</f>
        <v>0</v>
      </c>
      <c r="D32" s="184"/>
      <c r="E32" s="178"/>
      <c r="F32" s="185">
        <f>C32+D32-E32</f>
        <v>0</v>
      </c>
    </row>
    <row r="33" spans="1:6" ht="12.75" customHeight="1">
      <c r="A33" s="369"/>
      <c r="B33" s="382" t="s">
        <v>108</v>
      </c>
      <c r="C33" s="374">
        <f>SUM(C30:C32)</f>
        <v>0</v>
      </c>
      <c r="D33" s="374">
        <f>SUM(D30:D32)</f>
        <v>0</v>
      </c>
      <c r="E33" s="374">
        <f>SUM(E30:E32)</f>
        <v>0</v>
      </c>
      <c r="F33" s="383">
        <f>SUM(F30:F32)</f>
        <v>0</v>
      </c>
    </row>
    <row r="34" spans="1:6" ht="12.75" customHeight="1">
      <c r="A34" s="369"/>
      <c r="B34" s="373"/>
      <c r="C34" s="375"/>
      <c r="D34" s="375"/>
      <c r="E34" s="379"/>
      <c r="F34" s="380"/>
    </row>
    <row r="35" spans="1:6" ht="12.75" customHeight="1">
      <c r="A35" s="369" t="s">
        <v>103</v>
      </c>
      <c r="B35" s="370" t="s">
        <v>109</v>
      </c>
      <c r="C35" s="381"/>
      <c r="D35" s="381"/>
      <c r="E35" s="178"/>
      <c r="F35" s="185"/>
    </row>
    <row r="36" spans="1:6" ht="12.75" customHeight="1">
      <c r="A36" s="372">
        <v>1</v>
      </c>
      <c r="B36" s="373" t="s">
        <v>110</v>
      </c>
      <c r="C36" s="378">
        <f>F17</f>
        <v>0</v>
      </c>
      <c r="D36" s="178"/>
      <c r="E36" s="178"/>
      <c r="F36" s="185">
        <f>C36+D36-E36</f>
        <v>0</v>
      </c>
    </row>
    <row r="37" spans="1:6" ht="12.75" customHeight="1">
      <c r="A37" s="369">
        <v>2</v>
      </c>
      <c r="B37" s="382" t="s">
        <v>111</v>
      </c>
      <c r="C37" s="321">
        <f>C36</f>
        <v>0</v>
      </c>
      <c r="D37" s="321">
        <f>D36</f>
        <v>0</v>
      </c>
      <c r="E37" s="321">
        <f>E36</f>
        <v>0</v>
      </c>
      <c r="F37" s="377">
        <f>F36</f>
        <v>0</v>
      </c>
    </row>
    <row r="38" spans="1:6" ht="12.75" customHeight="1">
      <c r="A38" s="372"/>
      <c r="B38" s="384"/>
      <c r="C38" s="178"/>
      <c r="D38" s="178"/>
      <c r="E38" s="178"/>
      <c r="F38" s="185"/>
    </row>
    <row r="39" spans="1:6" ht="12.75" customHeight="1" thickBot="1">
      <c r="A39" s="385" t="s">
        <v>29</v>
      </c>
      <c r="B39" s="386" t="s">
        <v>169</v>
      </c>
      <c r="C39" s="387">
        <f>C27+C33+C37</f>
        <v>0</v>
      </c>
      <c r="D39" s="387">
        <f>D27+D33+D37</f>
        <v>0</v>
      </c>
      <c r="E39" s="387">
        <f>E27+E33+E37</f>
        <v>0</v>
      </c>
      <c r="F39" s="388">
        <f>F27+F33+F37</f>
        <v>0</v>
      </c>
    </row>
    <row r="40" spans="1:6" ht="12.75" customHeight="1">
      <c r="A40" s="161"/>
      <c r="B40" s="389"/>
      <c r="C40" s="389"/>
      <c r="D40" s="389"/>
      <c r="E40" s="389"/>
      <c r="F40" s="389"/>
    </row>
    <row r="41" spans="1:6" ht="13.5" thickBot="1">
      <c r="A41" s="161"/>
      <c r="B41" s="389"/>
      <c r="C41" s="389"/>
      <c r="D41" s="389"/>
      <c r="E41" s="389"/>
      <c r="F41" s="206" t="s">
        <v>168</v>
      </c>
    </row>
    <row r="42" spans="1:6" ht="60" customHeight="1">
      <c r="A42" s="78" t="s">
        <v>112</v>
      </c>
      <c r="B42" s="79" t="s">
        <v>98</v>
      </c>
      <c r="C42" s="79" t="s">
        <v>170</v>
      </c>
      <c r="D42" s="79" t="s">
        <v>171</v>
      </c>
      <c r="E42" s="79" t="s">
        <v>172</v>
      </c>
      <c r="F42" s="252" t="s">
        <v>249</v>
      </c>
    </row>
    <row r="43" spans="1:6" ht="12.75">
      <c r="A43" s="366"/>
      <c r="B43" s="158" t="s">
        <v>627</v>
      </c>
      <c r="C43" s="158"/>
      <c r="D43" s="158"/>
      <c r="E43" s="367"/>
      <c r="F43" s="368"/>
    </row>
    <row r="44" spans="1:6" ht="12.75">
      <c r="A44" s="181"/>
      <c r="B44" s="184"/>
      <c r="C44" s="184"/>
      <c r="D44" s="184"/>
      <c r="E44" s="174"/>
      <c r="F44" s="175"/>
    </row>
    <row r="45" spans="1:6" ht="12.75">
      <c r="A45" s="369" t="s">
        <v>100</v>
      </c>
      <c r="B45" s="370" t="s">
        <v>28</v>
      </c>
      <c r="C45" s="371"/>
      <c r="D45" s="371"/>
      <c r="E45" s="178"/>
      <c r="F45" s="185"/>
    </row>
    <row r="46" spans="1:6" ht="12.75">
      <c r="A46" s="372">
        <v>1</v>
      </c>
      <c r="B46" s="373" t="s">
        <v>313</v>
      </c>
      <c r="C46" s="374">
        <f>F27</f>
        <v>0</v>
      </c>
      <c r="D46" s="375"/>
      <c r="E46" s="321"/>
      <c r="F46" s="377">
        <f>C46+D46-E46</f>
        <v>0</v>
      </c>
    </row>
    <row r="47" spans="1:6" ht="12.75">
      <c r="A47" s="372"/>
      <c r="B47" s="119"/>
      <c r="C47" s="371"/>
      <c r="D47" s="371"/>
      <c r="E47" s="178"/>
      <c r="F47" s="185"/>
    </row>
    <row r="48" spans="1:6" ht="12.75">
      <c r="A48" s="369" t="s">
        <v>101</v>
      </c>
      <c r="B48" s="370" t="s">
        <v>105</v>
      </c>
      <c r="C48" s="371"/>
      <c r="D48" s="371"/>
      <c r="E48" s="178"/>
      <c r="F48" s="185"/>
    </row>
    <row r="49" spans="1:6" ht="12.75">
      <c r="A49" s="372">
        <v>1</v>
      </c>
      <c r="B49" s="373" t="s">
        <v>106</v>
      </c>
      <c r="C49" s="378">
        <f>F30</f>
        <v>0</v>
      </c>
      <c r="D49" s="375"/>
      <c r="E49" s="379"/>
      <c r="F49" s="185">
        <f>C49+D49-E49</f>
        <v>0</v>
      </c>
    </row>
    <row r="50" spans="1:6" ht="12.75">
      <c r="A50" s="372">
        <v>2</v>
      </c>
      <c r="B50" s="373" t="s">
        <v>107</v>
      </c>
      <c r="C50" s="378">
        <f>F31</f>
        <v>0</v>
      </c>
      <c r="D50" s="381"/>
      <c r="E50" s="178"/>
      <c r="F50" s="185">
        <f>C50+D50-E50</f>
        <v>0</v>
      </c>
    </row>
    <row r="51" spans="1:6" ht="12.75">
      <c r="A51" s="372">
        <v>3</v>
      </c>
      <c r="B51" s="373" t="s">
        <v>427</v>
      </c>
      <c r="C51" s="378">
        <f>F32</f>
        <v>0</v>
      </c>
      <c r="D51" s="184"/>
      <c r="E51" s="178"/>
      <c r="F51" s="185">
        <f>C51+D51-E51</f>
        <v>0</v>
      </c>
    </row>
    <row r="52" spans="1:6" ht="12.75">
      <c r="A52" s="369"/>
      <c r="B52" s="382" t="s">
        <v>108</v>
      </c>
      <c r="C52" s="374">
        <f>SUM(C49:C51)</f>
        <v>0</v>
      </c>
      <c r="D52" s="374">
        <f>SUM(D49:D51)</f>
        <v>0</v>
      </c>
      <c r="E52" s="374">
        <f>SUM(E49:E51)</f>
        <v>0</v>
      </c>
      <c r="F52" s="383">
        <f>SUM(F49:F51)</f>
        <v>0</v>
      </c>
    </row>
    <row r="53" spans="1:6" ht="12.75">
      <c r="A53" s="369"/>
      <c r="B53" s="373"/>
      <c r="C53" s="375"/>
      <c r="D53" s="375"/>
      <c r="E53" s="379"/>
      <c r="F53" s="380"/>
    </row>
    <row r="54" spans="1:6" ht="12.75">
      <c r="A54" s="369" t="s">
        <v>103</v>
      </c>
      <c r="B54" s="370" t="s">
        <v>109</v>
      </c>
      <c r="C54" s="381"/>
      <c r="D54" s="381"/>
      <c r="E54" s="178"/>
      <c r="F54" s="185"/>
    </row>
    <row r="55" spans="1:6" ht="12.75">
      <c r="A55" s="372">
        <v>1</v>
      </c>
      <c r="B55" s="373" t="s">
        <v>110</v>
      </c>
      <c r="C55" s="378">
        <f>F36</f>
        <v>0</v>
      </c>
      <c r="D55" s="178"/>
      <c r="E55" s="178"/>
      <c r="F55" s="185">
        <f>C55+D55-E55</f>
        <v>0</v>
      </c>
    </row>
    <row r="56" spans="1:6" ht="12.75">
      <c r="A56" s="369">
        <v>2</v>
      </c>
      <c r="B56" s="382" t="s">
        <v>111</v>
      </c>
      <c r="C56" s="321">
        <f>C55</f>
        <v>0</v>
      </c>
      <c r="D56" s="321">
        <f>D55</f>
        <v>0</v>
      </c>
      <c r="E56" s="321">
        <f>E55</f>
        <v>0</v>
      </c>
      <c r="F56" s="377">
        <f>F55</f>
        <v>0</v>
      </c>
    </row>
    <row r="57" spans="1:6" ht="12.75">
      <c r="A57" s="372"/>
      <c r="B57" s="384"/>
      <c r="C57" s="178"/>
      <c r="D57" s="178"/>
      <c r="E57" s="178"/>
      <c r="F57" s="185"/>
    </row>
    <row r="58" spans="1:6" ht="13.5" thickBot="1">
      <c r="A58" s="385" t="s">
        <v>29</v>
      </c>
      <c r="B58" s="386" t="s">
        <v>169</v>
      </c>
      <c r="C58" s="387">
        <f>C46+C52+C56</f>
        <v>0</v>
      </c>
      <c r="D58" s="387">
        <f>D46+D52+D56</f>
        <v>0</v>
      </c>
      <c r="E58" s="387">
        <f>E46+E52+E56</f>
        <v>0</v>
      </c>
      <c r="F58" s="388">
        <f>F46+F52+F56</f>
        <v>0</v>
      </c>
    </row>
    <row r="59" spans="1:6" ht="12.75" customHeight="1">
      <c r="A59" s="161"/>
      <c r="B59" s="389"/>
      <c r="C59" s="389"/>
      <c r="D59" s="389"/>
      <c r="E59" s="389"/>
      <c r="F59" s="389"/>
    </row>
    <row r="60" spans="1:6" ht="13.5" thickBot="1">
      <c r="A60" s="161"/>
      <c r="B60" s="389"/>
      <c r="C60" s="389"/>
      <c r="D60" s="389"/>
      <c r="E60" s="389"/>
      <c r="F60" s="206" t="s">
        <v>168</v>
      </c>
    </row>
    <row r="61" spans="1:6" ht="60" customHeight="1">
      <c r="A61" s="78" t="s">
        <v>112</v>
      </c>
      <c r="B61" s="79" t="s">
        <v>98</v>
      </c>
      <c r="C61" s="79" t="s">
        <v>170</v>
      </c>
      <c r="D61" s="79" t="s">
        <v>171</v>
      </c>
      <c r="E61" s="79" t="s">
        <v>172</v>
      </c>
      <c r="F61" s="252" t="s">
        <v>249</v>
      </c>
    </row>
    <row r="62" spans="1:6" ht="12.75">
      <c r="A62" s="366"/>
      <c r="B62" s="158" t="s">
        <v>628</v>
      </c>
      <c r="C62" s="158"/>
      <c r="D62" s="158"/>
      <c r="E62" s="367"/>
      <c r="F62" s="368"/>
    </row>
    <row r="63" spans="1:6" ht="12.75">
      <c r="A63" s="181"/>
      <c r="B63" s="184"/>
      <c r="C63" s="184"/>
      <c r="D63" s="184"/>
      <c r="E63" s="174"/>
      <c r="F63" s="175"/>
    </row>
    <row r="64" spans="1:6" ht="12.75">
      <c r="A64" s="369" t="s">
        <v>100</v>
      </c>
      <c r="B64" s="370" t="s">
        <v>28</v>
      </c>
      <c r="C64" s="371"/>
      <c r="D64" s="371"/>
      <c r="E64" s="178"/>
      <c r="F64" s="185"/>
    </row>
    <row r="65" spans="1:6" ht="12.75">
      <c r="A65" s="372">
        <v>1</v>
      </c>
      <c r="B65" s="373" t="s">
        <v>313</v>
      </c>
      <c r="C65" s="374">
        <f>F46</f>
        <v>0</v>
      </c>
      <c r="D65" s="375"/>
      <c r="E65" s="321"/>
      <c r="F65" s="377">
        <f>C65+D65-E65</f>
        <v>0</v>
      </c>
    </row>
    <row r="66" spans="1:6" ht="12.75">
      <c r="A66" s="372"/>
      <c r="B66" s="119"/>
      <c r="C66" s="371"/>
      <c r="D66" s="371"/>
      <c r="E66" s="178"/>
      <c r="F66" s="185"/>
    </row>
    <row r="67" spans="1:6" ht="12.75">
      <c r="A67" s="369" t="s">
        <v>101</v>
      </c>
      <c r="B67" s="370" t="s">
        <v>105</v>
      </c>
      <c r="C67" s="371"/>
      <c r="D67" s="371"/>
      <c r="E67" s="178"/>
      <c r="F67" s="185"/>
    </row>
    <row r="68" spans="1:6" ht="12.75">
      <c r="A68" s="372">
        <v>1</v>
      </c>
      <c r="B68" s="373" t="s">
        <v>106</v>
      </c>
      <c r="C68" s="378">
        <f>F49</f>
        <v>0</v>
      </c>
      <c r="D68" s="375"/>
      <c r="E68" s="379"/>
      <c r="F68" s="185">
        <f>C68+D68-E68</f>
        <v>0</v>
      </c>
    </row>
    <row r="69" spans="1:6" ht="12.75">
      <c r="A69" s="372">
        <v>2</v>
      </c>
      <c r="B69" s="373" t="s">
        <v>107</v>
      </c>
      <c r="C69" s="378">
        <f>F50</f>
        <v>0</v>
      </c>
      <c r="D69" s="381"/>
      <c r="E69" s="178"/>
      <c r="F69" s="185">
        <f>C69+D69-E69</f>
        <v>0</v>
      </c>
    </row>
    <row r="70" spans="1:6" ht="12.75" customHeight="1">
      <c r="A70" s="372">
        <v>3</v>
      </c>
      <c r="B70" s="373" t="s">
        <v>427</v>
      </c>
      <c r="C70" s="378">
        <f>F51</f>
        <v>0</v>
      </c>
      <c r="D70" s="184"/>
      <c r="E70" s="178"/>
      <c r="F70" s="185">
        <f>C70+D70-E70</f>
        <v>0</v>
      </c>
    </row>
    <row r="71" spans="1:6" ht="12.75">
      <c r="A71" s="369"/>
      <c r="B71" s="382" t="s">
        <v>108</v>
      </c>
      <c r="C71" s="374">
        <f>SUM(C68:C70)</f>
        <v>0</v>
      </c>
      <c r="D71" s="374">
        <f>SUM(D68:D70)</f>
        <v>0</v>
      </c>
      <c r="E71" s="374">
        <f>SUM(E68:E70)</f>
        <v>0</v>
      </c>
      <c r="F71" s="383">
        <f>SUM(F68:F70)</f>
        <v>0</v>
      </c>
    </row>
    <row r="72" spans="1:6" ht="12.75">
      <c r="A72" s="369"/>
      <c r="B72" s="373"/>
      <c r="C72" s="375"/>
      <c r="D72" s="375"/>
      <c r="E72" s="379"/>
      <c r="F72" s="380"/>
    </row>
    <row r="73" spans="1:6" ht="12.75">
      <c r="A73" s="369" t="s">
        <v>103</v>
      </c>
      <c r="B73" s="370" t="s">
        <v>109</v>
      </c>
      <c r="C73" s="381"/>
      <c r="D73" s="381"/>
      <c r="E73" s="178"/>
      <c r="F73" s="185"/>
    </row>
    <row r="74" spans="1:6" ht="12.75">
      <c r="A74" s="372">
        <v>1</v>
      </c>
      <c r="B74" s="373" t="s">
        <v>110</v>
      </c>
      <c r="C74" s="378">
        <f>F55</f>
        <v>0</v>
      </c>
      <c r="D74" s="178"/>
      <c r="E74" s="178"/>
      <c r="F74" s="185">
        <f>C74+D74-E74</f>
        <v>0</v>
      </c>
    </row>
    <row r="75" spans="1:6" ht="12.75">
      <c r="A75" s="369">
        <v>2</v>
      </c>
      <c r="B75" s="382" t="s">
        <v>111</v>
      </c>
      <c r="C75" s="321">
        <f>C74</f>
        <v>0</v>
      </c>
      <c r="D75" s="321">
        <f>D74</f>
        <v>0</v>
      </c>
      <c r="E75" s="321">
        <f>E74</f>
        <v>0</v>
      </c>
      <c r="F75" s="377">
        <f>F74</f>
        <v>0</v>
      </c>
    </row>
    <row r="76" spans="1:6" ht="12.75">
      <c r="A76" s="372"/>
      <c r="B76" s="384"/>
      <c r="C76" s="178"/>
      <c r="D76" s="178"/>
      <c r="E76" s="178"/>
      <c r="F76" s="185"/>
    </row>
    <row r="77" spans="1:6" ht="13.5" thickBot="1">
      <c r="A77" s="385" t="s">
        <v>29</v>
      </c>
      <c r="B77" s="386" t="s">
        <v>169</v>
      </c>
      <c r="C77" s="387">
        <f>C65+C71+C75</f>
        <v>0</v>
      </c>
      <c r="D77" s="387">
        <f>D65+D71+D75</f>
        <v>0</v>
      </c>
      <c r="E77" s="387">
        <f>E65+E71+E75</f>
        <v>0</v>
      </c>
      <c r="F77" s="388">
        <f>F65+F71+F75</f>
        <v>0</v>
      </c>
    </row>
    <row r="78" spans="1:6" ht="12.75">
      <c r="A78" s="161"/>
      <c r="B78" s="389"/>
      <c r="C78" s="389"/>
      <c r="D78" s="389"/>
      <c r="E78" s="389"/>
      <c r="F78" s="389"/>
    </row>
    <row r="79" spans="1:6" ht="13.5" thickBot="1">
      <c r="A79" s="144"/>
      <c r="B79" s="144"/>
      <c r="C79" s="144"/>
      <c r="D79" s="144"/>
      <c r="E79" s="144"/>
      <c r="F79" s="206" t="s">
        <v>168</v>
      </c>
    </row>
    <row r="80" spans="1:6" ht="60" customHeight="1">
      <c r="A80" s="78" t="s">
        <v>112</v>
      </c>
      <c r="B80" s="79" t="s">
        <v>98</v>
      </c>
      <c r="C80" s="79" t="s">
        <v>170</v>
      </c>
      <c r="D80" s="79" t="s">
        <v>171</v>
      </c>
      <c r="E80" s="79" t="s">
        <v>172</v>
      </c>
      <c r="F80" s="252" t="s">
        <v>249</v>
      </c>
    </row>
    <row r="81" spans="1:6" ht="12.75">
      <c r="A81" s="366"/>
      <c r="B81" s="158" t="s">
        <v>629</v>
      </c>
      <c r="C81" s="158"/>
      <c r="D81" s="158"/>
      <c r="E81" s="367"/>
      <c r="F81" s="368"/>
    </row>
    <row r="82" spans="1:6" ht="12.75">
      <c r="A82" s="181"/>
      <c r="B82" s="184"/>
      <c r="C82" s="184"/>
      <c r="D82" s="184"/>
      <c r="E82" s="174"/>
      <c r="F82" s="175"/>
    </row>
    <row r="83" spans="1:6" ht="12.75">
      <c r="A83" s="369" t="s">
        <v>100</v>
      </c>
      <c r="B83" s="370" t="s">
        <v>28</v>
      </c>
      <c r="C83" s="371"/>
      <c r="D83" s="371"/>
      <c r="E83" s="178"/>
      <c r="F83" s="185"/>
    </row>
    <row r="84" spans="1:6" ht="12.75">
      <c r="A84" s="372">
        <v>1</v>
      </c>
      <c r="B84" s="373" t="s">
        <v>313</v>
      </c>
      <c r="C84" s="374">
        <f>F65</f>
        <v>0</v>
      </c>
      <c r="D84" s="375"/>
      <c r="E84" s="321"/>
      <c r="F84" s="377">
        <f>C84+D84-E84</f>
        <v>0</v>
      </c>
    </row>
    <row r="85" spans="1:6" ht="12.75">
      <c r="A85" s="372"/>
      <c r="B85" s="119"/>
      <c r="C85" s="371"/>
      <c r="D85" s="371"/>
      <c r="E85" s="178"/>
      <c r="F85" s="185"/>
    </row>
    <row r="86" spans="1:6" ht="12.75">
      <c r="A86" s="369" t="s">
        <v>101</v>
      </c>
      <c r="B86" s="370" t="s">
        <v>105</v>
      </c>
      <c r="C86" s="371"/>
      <c r="D86" s="371"/>
      <c r="E86" s="178"/>
      <c r="F86" s="185"/>
    </row>
    <row r="87" spans="1:6" ht="12.75">
      <c r="A87" s="372">
        <v>1</v>
      </c>
      <c r="B87" s="373" t="s">
        <v>106</v>
      </c>
      <c r="C87" s="378">
        <f>F68</f>
        <v>0</v>
      </c>
      <c r="D87" s="375"/>
      <c r="E87" s="379"/>
      <c r="F87" s="185">
        <f>C87+D87-E87</f>
        <v>0</v>
      </c>
    </row>
    <row r="88" spans="1:6" ht="12.75">
      <c r="A88" s="372">
        <v>2</v>
      </c>
      <c r="B88" s="373" t="s">
        <v>107</v>
      </c>
      <c r="C88" s="378">
        <f>F69</f>
        <v>0</v>
      </c>
      <c r="D88" s="381"/>
      <c r="E88" s="178"/>
      <c r="F88" s="185">
        <f>C88+D88-E88</f>
        <v>0</v>
      </c>
    </row>
    <row r="89" spans="1:6" ht="12.75">
      <c r="A89" s="372">
        <v>3</v>
      </c>
      <c r="B89" s="373" t="s">
        <v>427</v>
      </c>
      <c r="C89" s="378">
        <f>F70</f>
        <v>0</v>
      </c>
      <c r="D89" s="184"/>
      <c r="E89" s="178"/>
      <c r="F89" s="185">
        <f>C89+D89-E89</f>
        <v>0</v>
      </c>
    </row>
    <row r="90" spans="1:6" ht="12.75">
      <c r="A90" s="369"/>
      <c r="B90" s="382" t="s">
        <v>108</v>
      </c>
      <c r="C90" s="374">
        <f>SUM(C87:C89)</f>
        <v>0</v>
      </c>
      <c r="D90" s="374">
        <f>SUM(D87:D89)</f>
        <v>0</v>
      </c>
      <c r="E90" s="374">
        <f>SUM(E87:E89)</f>
        <v>0</v>
      </c>
      <c r="F90" s="383">
        <f>SUM(F87:F89)</f>
        <v>0</v>
      </c>
    </row>
    <row r="91" spans="1:6" ht="12.75">
      <c r="A91" s="369"/>
      <c r="B91" s="373"/>
      <c r="C91" s="375"/>
      <c r="D91" s="375"/>
      <c r="E91" s="379"/>
      <c r="F91" s="380"/>
    </row>
    <row r="92" spans="1:6" ht="12.75">
      <c r="A92" s="369" t="s">
        <v>103</v>
      </c>
      <c r="B92" s="370" t="s">
        <v>109</v>
      </c>
      <c r="C92" s="381"/>
      <c r="D92" s="381"/>
      <c r="E92" s="178"/>
      <c r="F92" s="185"/>
    </row>
    <row r="93" spans="1:6" ht="12.75" customHeight="1">
      <c r="A93" s="372">
        <v>1</v>
      </c>
      <c r="B93" s="373" t="s">
        <v>110</v>
      </c>
      <c r="C93" s="378">
        <f>F74</f>
        <v>0</v>
      </c>
      <c r="D93" s="178"/>
      <c r="E93" s="178"/>
      <c r="F93" s="185">
        <f>C93+D93-E93</f>
        <v>0</v>
      </c>
    </row>
    <row r="94" spans="1:6" ht="12.75">
      <c r="A94" s="369">
        <v>2</v>
      </c>
      <c r="B94" s="382" t="s">
        <v>111</v>
      </c>
      <c r="C94" s="321">
        <f>C93</f>
        <v>0</v>
      </c>
      <c r="D94" s="321">
        <f>D93</f>
        <v>0</v>
      </c>
      <c r="E94" s="321">
        <f>E93</f>
        <v>0</v>
      </c>
      <c r="F94" s="377">
        <f>F93</f>
        <v>0</v>
      </c>
    </row>
    <row r="95" spans="1:6" ht="12.75">
      <c r="A95" s="372"/>
      <c r="B95" s="384"/>
      <c r="C95" s="178"/>
      <c r="D95" s="178"/>
      <c r="E95" s="178"/>
      <c r="F95" s="185"/>
    </row>
    <row r="96" spans="1:6" ht="13.5" thickBot="1">
      <c r="A96" s="385" t="s">
        <v>29</v>
      </c>
      <c r="B96" s="386" t="s">
        <v>169</v>
      </c>
      <c r="C96" s="387">
        <f>C84+C90+C94</f>
        <v>0</v>
      </c>
      <c r="D96" s="387">
        <f>D84+D90+D94</f>
        <v>0</v>
      </c>
      <c r="E96" s="387">
        <f>E84+E90+E94</f>
        <v>0</v>
      </c>
      <c r="F96" s="388">
        <f>F84+F90+F94</f>
        <v>0</v>
      </c>
    </row>
    <row r="97" spans="1:6" ht="13.5" thickBot="1">
      <c r="A97" s="144"/>
      <c r="B97" s="144"/>
      <c r="C97" s="144"/>
      <c r="D97" s="144"/>
      <c r="E97" s="144"/>
      <c r="F97" s="206" t="s">
        <v>168</v>
      </c>
    </row>
    <row r="98" spans="1:6" ht="60" customHeight="1">
      <c r="A98" s="78" t="s">
        <v>112</v>
      </c>
      <c r="B98" s="79" t="s">
        <v>98</v>
      </c>
      <c r="C98" s="79" t="s">
        <v>170</v>
      </c>
      <c r="D98" s="79" t="s">
        <v>171</v>
      </c>
      <c r="E98" s="79" t="s">
        <v>172</v>
      </c>
      <c r="F98" s="252" t="s">
        <v>249</v>
      </c>
    </row>
    <row r="99" spans="1:6" ht="12.75">
      <c r="A99" s="366"/>
      <c r="B99" s="158" t="s">
        <v>630</v>
      </c>
      <c r="C99" s="158"/>
      <c r="D99" s="158"/>
      <c r="E99" s="367"/>
      <c r="F99" s="368"/>
    </row>
    <row r="100" spans="1:6" ht="12.75">
      <c r="A100" s="181"/>
      <c r="B100" s="184"/>
      <c r="C100" s="184"/>
      <c r="D100" s="184"/>
      <c r="E100" s="174"/>
      <c r="F100" s="175"/>
    </row>
    <row r="101" spans="1:6" ht="12.75">
      <c r="A101" s="369" t="s">
        <v>100</v>
      </c>
      <c r="B101" s="370" t="s">
        <v>28</v>
      </c>
      <c r="C101" s="371"/>
      <c r="D101" s="371"/>
      <c r="E101" s="178"/>
      <c r="F101" s="185"/>
    </row>
    <row r="102" spans="1:6" ht="12.75">
      <c r="A102" s="372">
        <v>1</v>
      </c>
      <c r="B102" s="373" t="s">
        <v>313</v>
      </c>
      <c r="C102" s="374">
        <f>F64</f>
        <v>0</v>
      </c>
      <c r="D102" s="375"/>
      <c r="E102" s="321"/>
      <c r="F102" s="377">
        <f>C102+D102-E102</f>
        <v>0</v>
      </c>
    </row>
    <row r="103" spans="1:6" ht="12.75">
      <c r="A103" s="372"/>
      <c r="B103" s="119"/>
      <c r="C103" s="371"/>
      <c r="D103" s="371"/>
      <c r="E103" s="178"/>
      <c r="F103" s="185"/>
    </row>
    <row r="104" spans="1:6" ht="12.75">
      <c r="A104" s="369" t="s">
        <v>101</v>
      </c>
      <c r="B104" s="370" t="s">
        <v>105</v>
      </c>
      <c r="C104" s="371"/>
      <c r="D104" s="371"/>
      <c r="E104" s="178"/>
      <c r="F104" s="185"/>
    </row>
    <row r="105" spans="1:6" ht="12.75">
      <c r="A105" s="372">
        <v>1</v>
      </c>
      <c r="B105" s="373" t="s">
        <v>106</v>
      </c>
      <c r="C105" s="378">
        <f>F67</f>
        <v>0</v>
      </c>
      <c r="D105" s="375"/>
      <c r="E105" s="379"/>
      <c r="F105" s="185">
        <f>C105+D105-E105</f>
        <v>0</v>
      </c>
    </row>
    <row r="106" spans="1:6" ht="12.75">
      <c r="A106" s="372">
        <v>2</v>
      </c>
      <c r="B106" s="373" t="s">
        <v>107</v>
      </c>
      <c r="C106" s="378">
        <f>F68</f>
        <v>0</v>
      </c>
      <c r="D106" s="381"/>
      <c r="E106" s="178"/>
      <c r="F106" s="185">
        <f>C106+D106-E106</f>
        <v>0</v>
      </c>
    </row>
    <row r="107" spans="1:6" ht="12.75">
      <c r="A107" s="372">
        <v>3</v>
      </c>
      <c r="B107" s="373" t="s">
        <v>427</v>
      </c>
      <c r="C107" s="378">
        <f>F69</f>
        <v>0</v>
      </c>
      <c r="D107" s="184"/>
      <c r="E107" s="178"/>
      <c r="F107" s="185">
        <f>C107+D107-E107</f>
        <v>0</v>
      </c>
    </row>
    <row r="108" spans="1:6" ht="12.75">
      <c r="A108" s="369"/>
      <c r="B108" s="382" t="s">
        <v>108</v>
      </c>
      <c r="C108" s="374">
        <f>SUM(C105:C107)</f>
        <v>0</v>
      </c>
      <c r="D108" s="374">
        <f>SUM(D105:D107)</f>
        <v>0</v>
      </c>
      <c r="E108" s="374">
        <f>SUM(E105:E107)</f>
        <v>0</v>
      </c>
      <c r="F108" s="383">
        <f>SUM(F105:F107)</f>
        <v>0</v>
      </c>
    </row>
    <row r="109" spans="1:6" ht="12.75">
      <c r="A109" s="369"/>
      <c r="B109" s="373"/>
      <c r="C109" s="375"/>
      <c r="D109" s="375"/>
      <c r="E109" s="379"/>
      <c r="F109" s="380"/>
    </row>
    <row r="110" spans="1:6" ht="12.75">
      <c r="A110" s="369" t="s">
        <v>103</v>
      </c>
      <c r="B110" s="370" t="s">
        <v>109</v>
      </c>
      <c r="C110" s="381"/>
      <c r="D110" s="381"/>
      <c r="E110" s="178"/>
      <c r="F110" s="185"/>
    </row>
    <row r="111" spans="1:6" ht="12.75">
      <c r="A111" s="372">
        <v>1</v>
      </c>
      <c r="B111" s="373" t="s">
        <v>110</v>
      </c>
      <c r="C111" s="378">
        <f>F73</f>
        <v>0</v>
      </c>
      <c r="D111" s="178"/>
      <c r="E111" s="178"/>
      <c r="F111" s="185">
        <f>C111+D111-E111</f>
        <v>0</v>
      </c>
    </row>
    <row r="112" spans="1:6" ht="12.75">
      <c r="A112" s="369">
        <v>2</v>
      </c>
      <c r="B112" s="382" t="s">
        <v>111</v>
      </c>
      <c r="C112" s="321">
        <f>C111</f>
        <v>0</v>
      </c>
      <c r="D112" s="321">
        <f>D111</f>
        <v>0</v>
      </c>
      <c r="E112" s="321">
        <f>E111</f>
        <v>0</v>
      </c>
      <c r="F112" s="377">
        <f>F111</f>
        <v>0</v>
      </c>
    </row>
    <row r="113" spans="1:6" ht="12.75">
      <c r="A113" s="372"/>
      <c r="B113" s="384"/>
      <c r="C113" s="178"/>
      <c r="D113" s="178"/>
      <c r="E113" s="178"/>
      <c r="F113" s="185"/>
    </row>
    <row r="114" spans="1:6" ht="13.5" thickBot="1">
      <c r="A114" s="385" t="s">
        <v>29</v>
      </c>
      <c r="B114" s="386" t="s">
        <v>169</v>
      </c>
      <c r="C114" s="387">
        <f>C102+C108+C112</f>
        <v>0</v>
      </c>
      <c r="D114" s="387">
        <f>D102+D108+D112</f>
        <v>0</v>
      </c>
      <c r="E114" s="387">
        <f>E102+E108+E112</f>
        <v>0</v>
      </c>
      <c r="F114" s="388">
        <f>F102+F108+F112</f>
        <v>0</v>
      </c>
    </row>
    <row r="115" spans="1:6" ht="12.75">
      <c r="A115" s="161"/>
      <c r="B115" s="389"/>
      <c r="C115" s="389"/>
      <c r="D115" s="389"/>
      <c r="E115" s="389"/>
      <c r="F115" s="389"/>
    </row>
    <row r="116" spans="1:6" ht="12.75">
      <c r="A116" s="161"/>
      <c r="B116" s="389"/>
      <c r="C116" s="389"/>
      <c r="D116" s="389"/>
      <c r="E116" s="389"/>
      <c r="F116" s="389"/>
    </row>
    <row r="117" spans="1:6" ht="12.75">
      <c r="A117" s="161"/>
      <c r="B117" s="389"/>
      <c r="C117" s="389"/>
      <c r="D117" s="389"/>
      <c r="E117" s="389"/>
      <c r="F117" s="389"/>
    </row>
  </sheetData>
  <sheetProtection/>
  <mergeCells count="1">
    <mergeCell ref="A1:F1"/>
  </mergeCells>
  <printOptions gridLines="1" horizontalCentered="1"/>
  <pageMargins left="0.42" right="0.27" top="0.62" bottom="0.5" header="0.25" footer="0.25"/>
  <pageSetup fitToHeight="3" horizontalDpi="600" verticalDpi="600" orientation="landscape" paperSize="9" scale="76" r:id="rId1"/>
  <rowBreaks count="2" manualBreakCount="2">
    <brk id="40" max="5" man="1"/>
    <brk id="78" max="5" man="1"/>
  </rowBreaks>
</worksheet>
</file>

<file path=xl/worksheets/sheet19.xml><?xml version="1.0" encoding="utf-8"?>
<worksheet xmlns="http://schemas.openxmlformats.org/spreadsheetml/2006/main" xmlns:r="http://schemas.openxmlformats.org/officeDocument/2006/relationships">
  <dimension ref="A1:H60"/>
  <sheetViews>
    <sheetView view="pageBreakPreview" zoomScale="80" zoomScaleNormal="80" zoomScaleSheetLayoutView="80" zoomScalePageLayoutView="0" workbookViewId="0" topLeftCell="A1">
      <selection activeCell="A1" sqref="A1:G1"/>
    </sheetView>
  </sheetViews>
  <sheetFormatPr defaultColWidth="9.140625" defaultRowHeight="12.75"/>
  <cols>
    <col min="1" max="1" width="4.8515625" style="1" customWidth="1"/>
    <col min="2" max="2" width="27.28125" style="1" customWidth="1"/>
    <col min="3" max="3" width="13.7109375" style="1" customWidth="1"/>
    <col min="4" max="4" width="15.140625" style="1" customWidth="1"/>
    <col min="5" max="5" width="14.8515625" style="1" customWidth="1"/>
    <col min="6" max="6" width="12.140625" style="1" customWidth="1"/>
    <col min="7" max="7" width="10.57421875" style="1" customWidth="1"/>
    <col min="8" max="16384" width="9.140625" style="1" customWidth="1"/>
  </cols>
  <sheetData>
    <row r="1" spans="1:8" ht="15.75">
      <c r="A1" s="726" t="str">
        <f>Index!A1</f>
        <v>Name of the Generating Company/Station (Thermal)</v>
      </c>
      <c r="B1" s="726"/>
      <c r="C1" s="726"/>
      <c r="D1" s="726"/>
      <c r="E1" s="726"/>
      <c r="F1" s="726"/>
      <c r="G1" s="726"/>
      <c r="H1" s="39"/>
    </row>
    <row r="2" spans="1:8" s="32" customFormat="1" ht="15.75">
      <c r="A2" s="255" t="s">
        <v>15</v>
      </c>
      <c r="B2" s="255"/>
      <c r="C2" s="89"/>
      <c r="D2" s="89"/>
      <c r="E2" s="89"/>
      <c r="F2" s="89"/>
      <c r="G2" s="89" t="s">
        <v>318</v>
      </c>
      <c r="H2" s="34"/>
    </row>
    <row r="3" spans="1:7" ht="13.5" thickBot="1">
      <c r="A3" s="144"/>
      <c r="B3" s="144"/>
      <c r="C3" s="144"/>
      <c r="D3" s="144"/>
      <c r="E3" s="144"/>
      <c r="F3" s="161"/>
      <c r="G3" s="391" t="s">
        <v>168</v>
      </c>
    </row>
    <row r="4" spans="1:7" s="25" customFormat="1" ht="53.25" customHeight="1">
      <c r="A4" s="78" t="s">
        <v>112</v>
      </c>
      <c r="B4" s="79" t="s">
        <v>124</v>
      </c>
      <c r="C4" s="79" t="s">
        <v>170</v>
      </c>
      <c r="D4" s="79" t="s">
        <v>157</v>
      </c>
      <c r="E4" s="79" t="s">
        <v>125</v>
      </c>
      <c r="F4" s="79" t="s">
        <v>249</v>
      </c>
      <c r="G4" s="252" t="s">
        <v>104</v>
      </c>
    </row>
    <row r="5" spans="1:7" ht="12.75">
      <c r="A5" s="169"/>
      <c r="B5" s="158" t="s">
        <v>625</v>
      </c>
      <c r="C5" s="174"/>
      <c r="D5" s="174"/>
      <c r="E5" s="174"/>
      <c r="F5" s="174"/>
      <c r="G5" s="175"/>
    </row>
    <row r="6" spans="1:7" ht="12.75">
      <c r="A6" s="407">
        <v>1</v>
      </c>
      <c r="B6" s="408"/>
      <c r="C6" s="174"/>
      <c r="D6" s="174"/>
      <c r="E6" s="174"/>
      <c r="F6" s="174"/>
      <c r="G6" s="175"/>
    </row>
    <row r="7" spans="1:7" ht="12.75">
      <c r="A7" s="407">
        <v>2</v>
      </c>
      <c r="B7" s="408"/>
      <c r="C7" s="174"/>
      <c r="D7" s="174"/>
      <c r="E7" s="174"/>
      <c r="F7" s="174"/>
      <c r="G7" s="175"/>
    </row>
    <row r="8" spans="1:7" ht="12.75">
      <c r="A8" s="407">
        <v>3</v>
      </c>
      <c r="B8" s="408"/>
      <c r="C8" s="174"/>
      <c r="D8" s="174"/>
      <c r="E8" s="174"/>
      <c r="F8" s="174"/>
      <c r="G8" s="175"/>
    </row>
    <row r="9" spans="1:7" ht="13.5" thickBot="1">
      <c r="A9" s="409"/>
      <c r="B9" s="410" t="s">
        <v>81</v>
      </c>
      <c r="C9" s="411">
        <f>SUM(C6:C8)</f>
        <v>0</v>
      </c>
      <c r="D9" s="411">
        <f>SUM(D6:D8)</f>
        <v>0</v>
      </c>
      <c r="E9" s="411">
        <f>SUM(E6:E8)</f>
        <v>0</v>
      </c>
      <c r="F9" s="411">
        <f>SUM(F6:F8)</f>
        <v>0</v>
      </c>
      <c r="G9" s="412"/>
    </row>
    <row r="10" spans="1:7" ht="12.75">
      <c r="A10" s="413"/>
      <c r="B10" s="413"/>
      <c r="C10" s="161"/>
      <c r="D10" s="161"/>
      <c r="E10" s="161"/>
      <c r="F10" s="161"/>
      <c r="G10" s="161"/>
    </row>
    <row r="11" spans="1:7" ht="13.5" thickBot="1">
      <c r="A11" s="144"/>
      <c r="B11" s="144"/>
      <c r="C11" s="144"/>
      <c r="D11" s="144"/>
      <c r="E11" s="144"/>
      <c r="F11" s="161"/>
      <c r="G11" s="391" t="s">
        <v>168</v>
      </c>
    </row>
    <row r="12" spans="1:7" ht="38.25">
      <c r="A12" s="78" t="s">
        <v>112</v>
      </c>
      <c r="B12" s="79" t="s">
        <v>124</v>
      </c>
      <c r="C12" s="79" t="s">
        <v>170</v>
      </c>
      <c r="D12" s="79" t="s">
        <v>157</v>
      </c>
      <c r="E12" s="79" t="s">
        <v>125</v>
      </c>
      <c r="F12" s="79" t="s">
        <v>249</v>
      </c>
      <c r="G12" s="252" t="s">
        <v>104</v>
      </c>
    </row>
    <row r="13" spans="1:7" ht="12.75">
      <c r="A13" s="169"/>
      <c r="B13" s="158" t="s">
        <v>626</v>
      </c>
      <c r="C13" s="174"/>
      <c r="D13" s="174"/>
      <c r="E13" s="174"/>
      <c r="F13" s="174"/>
      <c r="G13" s="175"/>
    </row>
    <row r="14" spans="1:7" ht="12.75">
      <c r="A14" s="407">
        <v>1</v>
      </c>
      <c r="B14" s="408"/>
      <c r="C14" s="174"/>
      <c r="D14" s="174"/>
      <c r="E14" s="174"/>
      <c r="F14" s="174"/>
      <c r="G14" s="175"/>
    </row>
    <row r="15" spans="1:7" ht="12.75">
      <c r="A15" s="407">
        <v>2</v>
      </c>
      <c r="B15" s="408"/>
      <c r="C15" s="174"/>
      <c r="D15" s="174"/>
      <c r="E15" s="174"/>
      <c r="F15" s="174"/>
      <c r="G15" s="175"/>
    </row>
    <row r="16" spans="1:7" ht="12.75">
      <c r="A16" s="407">
        <v>3</v>
      </c>
      <c r="B16" s="408"/>
      <c r="C16" s="174"/>
      <c r="D16" s="174"/>
      <c r="E16" s="174"/>
      <c r="F16" s="174"/>
      <c r="G16" s="175"/>
    </row>
    <row r="17" spans="1:7" ht="13.5" thickBot="1">
      <c r="A17" s="409"/>
      <c r="B17" s="410" t="s">
        <v>81</v>
      </c>
      <c r="C17" s="411">
        <f>SUM(C14:C16)</f>
        <v>0</v>
      </c>
      <c r="D17" s="411">
        <f>SUM(D14:D16)</f>
        <v>0</v>
      </c>
      <c r="E17" s="411">
        <f>SUM(E14:E16)</f>
        <v>0</v>
      </c>
      <c r="F17" s="411">
        <f>SUM(F14:F16)</f>
        <v>0</v>
      </c>
      <c r="G17" s="412"/>
    </row>
    <row r="18" spans="1:7" ht="12.75">
      <c r="A18" s="413"/>
      <c r="B18" s="413"/>
      <c r="C18" s="161"/>
      <c r="D18" s="161"/>
      <c r="E18" s="161"/>
      <c r="F18" s="161"/>
      <c r="G18" s="161"/>
    </row>
    <row r="19" spans="1:7" ht="13.5" thickBot="1">
      <c r="A19" s="144"/>
      <c r="B19" s="144"/>
      <c r="C19" s="144"/>
      <c r="D19" s="144"/>
      <c r="E19" s="144"/>
      <c r="F19" s="161"/>
      <c r="G19" s="391" t="s">
        <v>168</v>
      </c>
    </row>
    <row r="20" spans="1:7" ht="38.25">
      <c r="A20" s="78" t="s">
        <v>112</v>
      </c>
      <c r="B20" s="79" t="s">
        <v>124</v>
      </c>
      <c r="C20" s="79" t="s">
        <v>170</v>
      </c>
      <c r="D20" s="79" t="s">
        <v>157</v>
      </c>
      <c r="E20" s="79" t="s">
        <v>125</v>
      </c>
      <c r="F20" s="79" t="s">
        <v>249</v>
      </c>
      <c r="G20" s="252" t="s">
        <v>104</v>
      </c>
    </row>
    <row r="21" spans="1:7" ht="12.75">
      <c r="A21" s="169"/>
      <c r="B21" s="158" t="s">
        <v>627</v>
      </c>
      <c r="C21" s="174"/>
      <c r="D21" s="174"/>
      <c r="E21" s="174"/>
      <c r="F21" s="174"/>
      <c r="G21" s="175"/>
    </row>
    <row r="22" spans="1:7" ht="12.75">
      <c r="A22" s="407">
        <v>1</v>
      </c>
      <c r="B22" s="408"/>
      <c r="C22" s="174"/>
      <c r="D22" s="174"/>
      <c r="E22" s="174"/>
      <c r="F22" s="174"/>
      <c r="G22" s="175"/>
    </row>
    <row r="23" spans="1:7" ht="12.75">
      <c r="A23" s="407">
        <v>2</v>
      </c>
      <c r="B23" s="408"/>
      <c r="C23" s="174"/>
      <c r="D23" s="174"/>
      <c r="E23" s="174"/>
      <c r="F23" s="174"/>
      <c r="G23" s="175"/>
    </row>
    <row r="24" spans="1:7" ht="12.75">
      <c r="A24" s="407">
        <v>3</v>
      </c>
      <c r="B24" s="408"/>
      <c r="C24" s="174"/>
      <c r="D24" s="174"/>
      <c r="E24" s="174"/>
      <c r="F24" s="174"/>
      <c r="G24" s="175"/>
    </row>
    <row r="25" spans="1:7" ht="13.5" thickBot="1">
      <c r="A25" s="409"/>
      <c r="B25" s="410" t="s">
        <v>81</v>
      </c>
      <c r="C25" s="411">
        <f>SUM(C22:C24)</f>
        <v>0</v>
      </c>
      <c r="D25" s="411">
        <f>SUM(D22:D24)</f>
        <v>0</v>
      </c>
      <c r="E25" s="411">
        <f>SUM(E22:E24)</f>
        <v>0</v>
      </c>
      <c r="F25" s="411">
        <f>SUM(F22:F24)</f>
        <v>0</v>
      </c>
      <c r="G25" s="412"/>
    </row>
    <row r="26" spans="1:7" ht="12.75" hidden="1">
      <c r="A26" s="407"/>
      <c r="B26" s="414"/>
      <c r="C26" s="415"/>
      <c r="D26" s="415"/>
      <c r="E26" s="415"/>
      <c r="F26" s="415"/>
      <c r="G26" s="415"/>
    </row>
    <row r="27" spans="1:7" ht="12.75" hidden="1">
      <c r="A27" s="414"/>
      <c r="B27" s="408"/>
      <c r="C27" s="174"/>
      <c r="D27" s="174"/>
      <c r="E27" s="174"/>
      <c r="F27" s="174"/>
      <c r="G27" s="174"/>
    </row>
    <row r="28" spans="1:7" ht="12.75" hidden="1">
      <c r="A28" s="414"/>
      <c r="B28" s="408"/>
      <c r="C28" s="174"/>
      <c r="D28" s="174"/>
      <c r="E28" s="174"/>
      <c r="F28" s="174"/>
      <c r="G28" s="174"/>
    </row>
    <row r="29" spans="1:7" ht="12.75" hidden="1">
      <c r="A29" s="414"/>
      <c r="B29" s="408"/>
      <c r="C29" s="174"/>
      <c r="D29" s="174"/>
      <c r="E29" s="174"/>
      <c r="F29" s="174"/>
      <c r="G29" s="174"/>
    </row>
    <row r="30" spans="1:7" ht="12.75" hidden="1">
      <c r="A30" s="414"/>
      <c r="B30" s="408"/>
      <c r="C30" s="174"/>
      <c r="D30" s="174"/>
      <c r="E30" s="174"/>
      <c r="F30" s="174"/>
      <c r="G30" s="174"/>
    </row>
    <row r="31" spans="1:7" ht="12.75" hidden="1">
      <c r="A31" s="414"/>
      <c r="B31" s="408"/>
      <c r="C31" s="174"/>
      <c r="D31" s="174"/>
      <c r="E31" s="174"/>
      <c r="F31" s="174"/>
      <c r="G31" s="174"/>
    </row>
    <row r="32" spans="1:7" ht="12.75" hidden="1">
      <c r="A32" s="414"/>
      <c r="B32" s="408"/>
      <c r="C32" s="174"/>
      <c r="D32" s="174"/>
      <c r="E32" s="174"/>
      <c r="F32" s="174"/>
      <c r="G32" s="174"/>
    </row>
    <row r="33" spans="1:7" ht="12.75" hidden="1">
      <c r="A33" s="416"/>
      <c r="B33" s="416"/>
      <c r="C33" s="174"/>
      <c r="D33" s="174"/>
      <c r="E33" s="174"/>
      <c r="F33" s="174"/>
      <c r="G33" s="174"/>
    </row>
    <row r="34" spans="1:7" ht="12.75" hidden="1">
      <c r="A34" s="416"/>
      <c r="B34" s="416"/>
      <c r="C34" s="174"/>
      <c r="D34" s="174"/>
      <c r="E34" s="174"/>
      <c r="F34" s="174"/>
      <c r="G34" s="174"/>
    </row>
    <row r="35" spans="1:7" ht="12.75" hidden="1">
      <c r="A35" s="417"/>
      <c r="B35" s="417"/>
      <c r="C35" s="174"/>
      <c r="D35" s="174"/>
      <c r="E35" s="174"/>
      <c r="F35" s="174"/>
      <c r="G35" s="174"/>
    </row>
    <row r="36" spans="1:7" ht="12.75" hidden="1">
      <c r="A36" s="417"/>
      <c r="B36" s="417"/>
      <c r="C36" s="174"/>
      <c r="D36" s="174"/>
      <c r="E36" s="174"/>
      <c r="F36" s="174"/>
      <c r="G36" s="174"/>
    </row>
    <row r="37" spans="1:7" ht="12.75" hidden="1">
      <c r="A37" s="174"/>
      <c r="B37" s="418"/>
      <c r="C37" s="174"/>
      <c r="D37" s="174"/>
      <c r="E37" s="174"/>
      <c r="F37" s="174"/>
      <c r="G37" s="174"/>
    </row>
    <row r="38" spans="1:7" ht="12.75">
      <c r="A38" s="413"/>
      <c r="B38" s="413"/>
      <c r="C38" s="161"/>
      <c r="D38" s="161"/>
      <c r="E38" s="161"/>
      <c r="F38" s="161"/>
      <c r="G38" s="161"/>
    </row>
    <row r="39" spans="1:7" ht="13.5" thickBot="1">
      <c r="A39" s="144"/>
      <c r="B39" s="144"/>
      <c r="C39" s="144"/>
      <c r="D39" s="144"/>
      <c r="E39" s="144"/>
      <c r="F39" s="161"/>
      <c r="G39" s="391" t="s">
        <v>168</v>
      </c>
    </row>
    <row r="40" spans="1:7" ht="38.25">
      <c r="A40" s="78" t="s">
        <v>112</v>
      </c>
      <c r="B40" s="79" t="s">
        <v>124</v>
      </c>
      <c r="C40" s="79" t="s">
        <v>170</v>
      </c>
      <c r="D40" s="79" t="s">
        <v>157</v>
      </c>
      <c r="E40" s="79" t="s">
        <v>125</v>
      </c>
      <c r="F40" s="79" t="s">
        <v>249</v>
      </c>
      <c r="G40" s="252" t="s">
        <v>104</v>
      </c>
    </row>
    <row r="41" spans="1:7" ht="12.75">
      <c r="A41" s="169"/>
      <c r="B41" s="158" t="s">
        <v>628</v>
      </c>
      <c r="C41" s="174"/>
      <c r="D41" s="174"/>
      <c r="E41" s="174"/>
      <c r="F41" s="174"/>
      <c r="G41" s="175"/>
    </row>
    <row r="42" spans="1:7" ht="12.75">
      <c r="A42" s="407">
        <v>1</v>
      </c>
      <c r="B42" s="408"/>
      <c r="C42" s="174"/>
      <c r="D42" s="174"/>
      <c r="E42" s="174"/>
      <c r="F42" s="174"/>
      <c r="G42" s="175"/>
    </row>
    <row r="43" spans="1:7" ht="12.75">
      <c r="A43" s="407">
        <v>2</v>
      </c>
      <c r="B43" s="408"/>
      <c r="C43" s="174"/>
      <c r="D43" s="174"/>
      <c r="E43" s="174"/>
      <c r="F43" s="174"/>
      <c r="G43" s="175"/>
    </row>
    <row r="44" spans="1:7" ht="12.75">
      <c r="A44" s="407">
        <v>3</v>
      </c>
      <c r="B44" s="408"/>
      <c r="C44" s="174"/>
      <c r="D44" s="174"/>
      <c r="E44" s="174"/>
      <c r="F44" s="174"/>
      <c r="G44" s="175"/>
    </row>
    <row r="45" spans="1:7" ht="13.5" thickBot="1">
      <c r="A45" s="409"/>
      <c r="B45" s="410" t="s">
        <v>81</v>
      </c>
      <c r="C45" s="411">
        <f>SUM(C42:C44)</f>
        <v>0</v>
      </c>
      <c r="D45" s="411">
        <f>SUM(D42:D44)</f>
        <v>0</v>
      </c>
      <c r="E45" s="411">
        <f>SUM(E42:E44)</f>
        <v>0</v>
      </c>
      <c r="F45" s="411">
        <f>SUM(F42:F44)</f>
        <v>0</v>
      </c>
      <c r="G45" s="412"/>
    </row>
    <row r="46" spans="1:7" ht="12.75">
      <c r="A46" s="144"/>
      <c r="B46" s="144"/>
      <c r="C46" s="144"/>
      <c r="D46" s="144"/>
      <c r="E46" s="144"/>
      <c r="F46" s="144"/>
      <c r="G46" s="144"/>
    </row>
    <row r="47" spans="1:7" ht="13.5" thickBot="1">
      <c r="A47" s="144"/>
      <c r="B47" s="144"/>
      <c r="C47" s="144"/>
      <c r="D47" s="144"/>
      <c r="E47" s="144"/>
      <c r="F47" s="161"/>
      <c r="G47" s="391" t="s">
        <v>168</v>
      </c>
    </row>
    <row r="48" spans="1:7" ht="38.25">
      <c r="A48" s="78" t="s">
        <v>112</v>
      </c>
      <c r="B48" s="79" t="s">
        <v>124</v>
      </c>
      <c r="C48" s="79" t="s">
        <v>170</v>
      </c>
      <c r="D48" s="79" t="s">
        <v>157</v>
      </c>
      <c r="E48" s="79" t="s">
        <v>125</v>
      </c>
      <c r="F48" s="79" t="s">
        <v>249</v>
      </c>
      <c r="G48" s="252" t="s">
        <v>104</v>
      </c>
    </row>
    <row r="49" spans="1:7" ht="12.75">
      <c r="A49" s="169"/>
      <c r="B49" s="158" t="s">
        <v>629</v>
      </c>
      <c r="C49" s="174"/>
      <c r="D49" s="174"/>
      <c r="E49" s="174"/>
      <c r="F49" s="174"/>
      <c r="G49" s="175"/>
    </row>
    <row r="50" spans="1:7" ht="12.75">
      <c r="A50" s="407">
        <v>1</v>
      </c>
      <c r="B50" s="408"/>
      <c r="C50" s="174"/>
      <c r="D50" s="174"/>
      <c r="E50" s="174"/>
      <c r="F50" s="174"/>
      <c r="G50" s="175"/>
    </row>
    <row r="51" spans="1:7" ht="12.75">
      <c r="A51" s="407">
        <v>2</v>
      </c>
      <c r="B51" s="408"/>
      <c r="C51" s="174"/>
      <c r="D51" s="174"/>
      <c r="E51" s="174"/>
      <c r="F51" s="174"/>
      <c r="G51" s="175"/>
    </row>
    <row r="52" spans="1:7" ht="12.75">
      <c r="A52" s="407">
        <v>3</v>
      </c>
      <c r="B52" s="408"/>
      <c r="C52" s="174"/>
      <c r="D52" s="174"/>
      <c r="E52" s="174"/>
      <c r="F52" s="174"/>
      <c r="G52" s="175"/>
    </row>
    <row r="53" spans="1:7" ht="13.5" thickBot="1">
      <c r="A53" s="409"/>
      <c r="B53" s="410" t="s">
        <v>81</v>
      </c>
      <c r="C53" s="411">
        <f>SUM(C50:C52)</f>
        <v>0</v>
      </c>
      <c r="D53" s="411">
        <f>SUM(D50:D52)</f>
        <v>0</v>
      </c>
      <c r="E53" s="411">
        <f>SUM(E50:E52)</f>
        <v>0</v>
      </c>
      <c r="F53" s="411">
        <f>SUM(F50:F52)</f>
        <v>0</v>
      </c>
      <c r="G53" s="412"/>
    </row>
    <row r="54" spans="1:7" ht="13.5" thickBot="1">
      <c r="A54" s="144"/>
      <c r="B54" s="144"/>
      <c r="C54" s="144"/>
      <c r="D54" s="144"/>
      <c r="E54" s="144"/>
      <c r="F54" s="161"/>
      <c r="G54" s="391" t="s">
        <v>168</v>
      </c>
    </row>
    <row r="55" spans="1:7" ht="38.25">
      <c r="A55" s="78" t="s">
        <v>112</v>
      </c>
      <c r="B55" s="79" t="s">
        <v>124</v>
      </c>
      <c r="C55" s="79" t="s">
        <v>170</v>
      </c>
      <c r="D55" s="79" t="s">
        <v>157</v>
      </c>
      <c r="E55" s="79" t="s">
        <v>125</v>
      </c>
      <c r="F55" s="79" t="s">
        <v>249</v>
      </c>
      <c r="G55" s="252" t="s">
        <v>104</v>
      </c>
    </row>
    <row r="56" spans="1:7" ht="12.75">
      <c r="A56" s="169"/>
      <c r="B56" s="158" t="s">
        <v>630</v>
      </c>
      <c r="C56" s="174"/>
      <c r="D56" s="174"/>
      <c r="E56" s="174"/>
      <c r="F56" s="174"/>
      <c r="G56" s="175"/>
    </row>
    <row r="57" spans="1:7" ht="12.75">
      <c r="A57" s="407">
        <v>1</v>
      </c>
      <c r="B57" s="408"/>
      <c r="C57" s="174"/>
      <c r="D57" s="174"/>
      <c r="E57" s="174"/>
      <c r="F57" s="174"/>
      <c r="G57" s="175"/>
    </row>
    <row r="58" spans="1:7" ht="12.75">
      <c r="A58" s="407">
        <v>2</v>
      </c>
      <c r="B58" s="408"/>
      <c r="C58" s="174"/>
      <c r="D58" s="174"/>
      <c r="E58" s="174"/>
      <c r="F58" s="174"/>
      <c r="G58" s="175"/>
    </row>
    <row r="59" spans="1:7" ht="12.75">
      <c r="A59" s="407">
        <v>3</v>
      </c>
      <c r="B59" s="408"/>
      <c r="C59" s="174"/>
      <c r="D59" s="174"/>
      <c r="E59" s="174"/>
      <c r="F59" s="174"/>
      <c r="G59" s="175"/>
    </row>
    <row r="60" spans="1:7" ht="13.5" thickBot="1">
      <c r="A60" s="409"/>
      <c r="B60" s="410" t="s">
        <v>81</v>
      </c>
      <c r="C60" s="411">
        <f>SUM(C57:C59)</f>
        <v>0</v>
      </c>
      <c r="D60" s="411">
        <f>SUM(D57:D59)</f>
        <v>0</v>
      </c>
      <c r="E60" s="411">
        <f>SUM(E57:E59)</f>
        <v>0</v>
      </c>
      <c r="F60" s="411">
        <f>SUM(F57:F59)</f>
        <v>0</v>
      </c>
      <c r="G60" s="412"/>
    </row>
  </sheetData>
  <sheetProtection/>
  <mergeCells count="1">
    <mergeCell ref="A1:G1"/>
  </mergeCells>
  <printOptions gridLines="1" horizontalCentered="1"/>
  <pageMargins left="0.42" right="0.27" top="0.62" bottom="0.5" header="0.25" footer="0.2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M74"/>
  <sheetViews>
    <sheetView view="pageBreakPreview" zoomScale="80" zoomScaleNormal="80" zoomScaleSheetLayoutView="80" zoomScalePageLayoutView="0" workbookViewId="0" topLeftCell="A1">
      <pane xSplit="2" ySplit="6" topLeftCell="C7" activePane="bottomRight" state="frozen"/>
      <selection pane="topLeft" activeCell="I34" sqref="I34"/>
      <selection pane="topRight" activeCell="I34" sqref="I34"/>
      <selection pane="bottomLeft" activeCell="I34" sqref="I34"/>
      <selection pane="bottomRight" activeCell="D4" sqref="D4:I5"/>
    </sheetView>
  </sheetViews>
  <sheetFormatPr defaultColWidth="9.140625" defaultRowHeight="12.75"/>
  <cols>
    <col min="1" max="1" width="5.140625" style="75" customWidth="1"/>
    <col min="2" max="2" width="41.140625" style="76" customWidth="1"/>
    <col min="3" max="3" width="11.57421875" style="75" customWidth="1"/>
    <col min="4" max="4" width="10.7109375" style="75" customWidth="1"/>
    <col min="5" max="5" width="18.421875" style="77" bestFit="1" customWidth="1"/>
    <col min="6" max="6" width="10.7109375" style="77" customWidth="1"/>
    <col min="7" max="7" width="10.7109375" style="76" customWidth="1"/>
    <col min="8" max="9" width="10.7109375" style="140" customWidth="1"/>
    <col min="10" max="16384" width="9.140625" style="76" customWidth="1"/>
  </cols>
  <sheetData>
    <row r="1" spans="1:9" ht="22.5" customHeight="1">
      <c r="A1" s="751" t="str">
        <f>Index!A1</f>
        <v>Name of the Generating Company/Station (Thermal)</v>
      </c>
      <c r="B1" s="751"/>
      <c r="C1" s="751"/>
      <c r="D1" s="751"/>
      <c r="E1" s="751"/>
      <c r="F1" s="751"/>
      <c r="G1" s="751"/>
      <c r="H1" s="751"/>
      <c r="I1" s="751"/>
    </row>
    <row r="2" spans="2:9" s="141" customFormat="1" ht="12.75">
      <c r="B2" s="142" t="s">
        <v>68</v>
      </c>
      <c r="C2" s="623"/>
      <c r="D2" s="143"/>
      <c r="H2" s="753" t="s">
        <v>208</v>
      </c>
      <c r="I2" s="753"/>
    </row>
    <row r="3" spans="5:9" ht="13.5" thickBot="1">
      <c r="E3" s="76"/>
      <c r="G3" s="752" t="s">
        <v>168</v>
      </c>
      <c r="H3" s="752"/>
      <c r="I3" s="752"/>
    </row>
    <row r="4" spans="1:9" ht="12.75" customHeight="1">
      <c r="A4" s="754" t="s">
        <v>65</v>
      </c>
      <c r="B4" s="756" t="s">
        <v>98</v>
      </c>
      <c r="C4" s="756" t="s">
        <v>520</v>
      </c>
      <c r="D4" s="80" t="s">
        <v>206</v>
      </c>
      <c r="E4" s="80" t="s">
        <v>207</v>
      </c>
      <c r="F4" s="760" t="s">
        <v>624</v>
      </c>
      <c r="G4" s="761"/>
      <c r="H4" s="761"/>
      <c r="I4" s="762"/>
    </row>
    <row r="5" spans="1:9" ht="12.75">
      <c r="A5" s="755"/>
      <c r="B5" s="757"/>
      <c r="C5" s="757"/>
      <c r="D5" s="84" t="s">
        <v>609</v>
      </c>
      <c r="E5" s="84" t="s">
        <v>611</v>
      </c>
      <c r="F5" s="84" t="s">
        <v>613</v>
      </c>
      <c r="G5" s="84" t="s">
        <v>615</v>
      </c>
      <c r="H5" s="85" t="s">
        <v>617</v>
      </c>
      <c r="I5" s="85" t="s">
        <v>622</v>
      </c>
    </row>
    <row r="6" spans="1:9" ht="12.75">
      <c r="A6" s="755"/>
      <c r="B6" s="757"/>
      <c r="C6" s="757"/>
      <c r="D6" s="86" t="s">
        <v>128</v>
      </c>
      <c r="E6" s="86" t="s">
        <v>558</v>
      </c>
      <c r="F6" s="758" t="s">
        <v>43</v>
      </c>
      <c r="G6" s="758"/>
      <c r="H6" s="758"/>
      <c r="I6" s="759"/>
    </row>
    <row r="7" spans="1:9" s="550" customFormat="1" ht="15" customHeight="1">
      <c r="A7" s="87" t="s">
        <v>100</v>
      </c>
      <c r="B7" s="88" t="s">
        <v>216</v>
      </c>
      <c r="C7" s="624"/>
      <c r="D7" s="90"/>
      <c r="E7" s="91"/>
      <c r="F7" s="92"/>
      <c r="G7" s="93"/>
      <c r="H7" s="94"/>
      <c r="I7" s="95"/>
    </row>
    <row r="8" spans="1:9" ht="15" customHeight="1">
      <c r="A8" s="96">
        <v>1</v>
      </c>
      <c r="B8" s="97" t="s">
        <v>334</v>
      </c>
      <c r="C8" s="104" t="s">
        <v>294</v>
      </c>
      <c r="D8" s="98">
        <f>'F1'!G14</f>
        <v>0</v>
      </c>
      <c r="E8" s="98">
        <f>'F1'!L14</f>
        <v>0</v>
      </c>
      <c r="F8" s="98">
        <f>'F1'!Q14</f>
        <v>0</v>
      </c>
      <c r="G8" s="98">
        <f>'F1'!V14</f>
        <v>0</v>
      </c>
      <c r="H8" s="98">
        <f>'F1'!AA14</f>
        <v>0</v>
      </c>
      <c r="I8" s="98">
        <f>'F1'!AB14</f>
        <v>0</v>
      </c>
    </row>
    <row r="9" spans="1:9" ht="15" customHeight="1">
      <c r="A9" s="96">
        <v>2</v>
      </c>
      <c r="B9" s="97" t="s">
        <v>217</v>
      </c>
      <c r="C9" s="104" t="s">
        <v>295</v>
      </c>
      <c r="D9" s="98">
        <f>'F2'!C22</f>
        <v>0</v>
      </c>
      <c r="E9" s="98">
        <f>'F2'!D22</f>
        <v>0</v>
      </c>
      <c r="F9" s="98">
        <f>'F2'!E22</f>
        <v>0</v>
      </c>
      <c r="G9" s="98">
        <f>'F2'!F22</f>
        <v>0</v>
      </c>
      <c r="H9" s="98">
        <f>'F2'!G22</f>
        <v>0</v>
      </c>
      <c r="I9" s="98">
        <f>'F2'!G22</f>
        <v>0</v>
      </c>
    </row>
    <row r="10" spans="1:9" s="551" customFormat="1" ht="15" customHeight="1">
      <c r="A10" s="74"/>
      <c r="B10" s="101" t="s">
        <v>202</v>
      </c>
      <c r="C10" s="355"/>
      <c r="D10" s="102">
        <f aca="true" t="shared" si="0" ref="D10:I10">SUM(D8:D9)</f>
        <v>0</v>
      </c>
      <c r="E10" s="102">
        <f t="shared" si="0"/>
        <v>0</v>
      </c>
      <c r="F10" s="102">
        <f t="shared" si="0"/>
        <v>0</v>
      </c>
      <c r="G10" s="102">
        <f t="shared" si="0"/>
        <v>0</v>
      </c>
      <c r="H10" s="102">
        <f t="shared" si="0"/>
        <v>0</v>
      </c>
      <c r="I10" s="103">
        <f t="shared" si="0"/>
        <v>0</v>
      </c>
    </row>
    <row r="11" spans="1:9" ht="15" customHeight="1">
      <c r="A11" s="96"/>
      <c r="B11" s="97"/>
      <c r="C11" s="104"/>
      <c r="D11" s="104"/>
      <c r="E11" s="100"/>
      <c r="F11" s="105"/>
      <c r="G11" s="97"/>
      <c r="H11" s="106"/>
      <c r="I11" s="107"/>
    </row>
    <row r="12" spans="1:9" s="550" customFormat="1" ht="15" customHeight="1">
      <c r="A12" s="87" t="s">
        <v>101</v>
      </c>
      <c r="B12" s="88" t="s">
        <v>42</v>
      </c>
      <c r="C12" s="624"/>
      <c r="D12" s="90"/>
      <c r="E12" s="91"/>
      <c r="F12" s="92"/>
      <c r="G12" s="93"/>
      <c r="H12" s="94"/>
      <c r="I12" s="95"/>
    </row>
    <row r="13" spans="1:9" s="550" customFormat="1" ht="15" customHeight="1">
      <c r="A13" s="96">
        <v>1</v>
      </c>
      <c r="B13" s="97" t="s">
        <v>335</v>
      </c>
      <c r="C13" s="104"/>
      <c r="D13" s="98"/>
      <c r="E13" s="98"/>
      <c r="F13" s="98"/>
      <c r="G13" s="98"/>
      <c r="H13" s="98"/>
      <c r="I13" s="108"/>
    </row>
    <row r="14" spans="1:9" s="550" customFormat="1" ht="15" customHeight="1">
      <c r="A14" s="96">
        <v>2</v>
      </c>
      <c r="B14" s="97" t="s">
        <v>0</v>
      </c>
      <c r="C14" s="104"/>
      <c r="D14" s="98">
        <f aca="true" t="shared" si="1" ref="D14:I14">SUM(D15:D17)</f>
        <v>0</v>
      </c>
      <c r="E14" s="98">
        <f t="shared" si="1"/>
        <v>0</v>
      </c>
      <c r="F14" s="98">
        <f t="shared" si="1"/>
        <v>0</v>
      </c>
      <c r="G14" s="98">
        <f t="shared" si="1"/>
        <v>0</v>
      </c>
      <c r="H14" s="98">
        <f t="shared" si="1"/>
        <v>0</v>
      </c>
      <c r="I14" s="108">
        <f t="shared" si="1"/>
        <v>0</v>
      </c>
    </row>
    <row r="15" spans="1:9" ht="15" customHeight="1">
      <c r="A15" s="96" t="s">
        <v>239</v>
      </c>
      <c r="B15" s="109" t="s">
        <v>82</v>
      </c>
      <c r="C15" s="104" t="s">
        <v>297</v>
      </c>
      <c r="D15" s="98">
        <f>'F4'!D17</f>
        <v>0</v>
      </c>
      <c r="E15" s="98">
        <f>'F4'!E17</f>
        <v>0</v>
      </c>
      <c r="F15" s="98">
        <f>'F4'!F17</f>
        <v>0</v>
      </c>
      <c r="G15" s="98">
        <f>'F4'!G17</f>
        <v>0</v>
      </c>
      <c r="H15" s="98">
        <f>'F4'!H17</f>
        <v>0</v>
      </c>
      <c r="I15" s="108">
        <f>'F4'!H17</f>
        <v>0</v>
      </c>
    </row>
    <row r="16" spans="1:9" ht="15" customHeight="1">
      <c r="A16" s="96" t="s">
        <v>240</v>
      </c>
      <c r="B16" s="109" t="s">
        <v>218</v>
      </c>
      <c r="C16" s="104" t="s">
        <v>298</v>
      </c>
      <c r="D16" s="98">
        <f>'F5'!D34</f>
        <v>0</v>
      </c>
      <c r="E16" s="98">
        <f>'F5'!E34</f>
        <v>0</v>
      </c>
      <c r="F16" s="98">
        <f>'F5'!F34</f>
        <v>0</v>
      </c>
      <c r="G16" s="98">
        <f>'F5'!G34</f>
        <v>0</v>
      </c>
      <c r="H16" s="98">
        <f>'F5'!H34</f>
        <v>0</v>
      </c>
      <c r="I16" s="98">
        <f>'F5'!H34</f>
        <v>0</v>
      </c>
    </row>
    <row r="17" spans="1:13" ht="15" customHeight="1">
      <c r="A17" s="96" t="s">
        <v>242</v>
      </c>
      <c r="B17" s="109" t="s">
        <v>219</v>
      </c>
      <c r="C17" s="104" t="s">
        <v>299</v>
      </c>
      <c r="D17" s="98">
        <f>'F6'!E43</f>
        <v>0</v>
      </c>
      <c r="E17" s="98">
        <f>'F6'!F43</f>
        <v>0</v>
      </c>
      <c r="F17" s="98">
        <f>'F6'!G43</f>
        <v>0</v>
      </c>
      <c r="G17" s="98">
        <f>'F6'!H43</f>
        <v>0</v>
      </c>
      <c r="H17" s="98">
        <f>'F6'!I43</f>
        <v>0</v>
      </c>
      <c r="I17" s="108">
        <f>'F6'!I43</f>
        <v>0</v>
      </c>
      <c r="M17" s="550"/>
    </row>
    <row r="18" spans="1:9" ht="15" customHeight="1">
      <c r="A18" s="96">
        <v>4</v>
      </c>
      <c r="B18" s="97" t="s">
        <v>321</v>
      </c>
      <c r="C18" s="104" t="s">
        <v>302</v>
      </c>
      <c r="D18" s="98">
        <f>'F9'!C11</f>
        <v>0</v>
      </c>
      <c r="E18" s="98">
        <f>'F9'!D11</f>
        <v>0</v>
      </c>
      <c r="F18" s="98">
        <f>'F9'!E11</f>
        <v>0</v>
      </c>
      <c r="G18" s="98">
        <f>'F9'!F11</f>
        <v>0</v>
      </c>
      <c r="H18" s="98">
        <f>'F9'!G11</f>
        <v>0</v>
      </c>
      <c r="I18" s="111">
        <f>'F9'!G11</f>
        <v>0</v>
      </c>
    </row>
    <row r="19" spans="1:9" ht="15" customHeight="1">
      <c r="A19" s="74"/>
      <c r="B19" s="101" t="s">
        <v>14</v>
      </c>
      <c r="C19" s="355"/>
      <c r="D19" s="112">
        <f aca="true" t="shared" si="2" ref="D19:I19">SUM(D13:D17)-D18</f>
        <v>0</v>
      </c>
      <c r="E19" s="112">
        <f t="shared" si="2"/>
        <v>0</v>
      </c>
      <c r="F19" s="112">
        <f t="shared" si="2"/>
        <v>0</v>
      </c>
      <c r="G19" s="112">
        <f t="shared" si="2"/>
        <v>0</v>
      </c>
      <c r="H19" s="112">
        <f t="shared" si="2"/>
        <v>0</v>
      </c>
      <c r="I19" s="113">
        <f t="shared" si="2"/>
        <v>0</v>
      </c>
    </row>
    <row r="20" spans="1:9" ht="15" customHeight="1">
      <c r="A20" s="96"/>
      <c r="B20" s="97"/>
      <c r="C20" s="104"/>
      <c r="D20" s="99"/>
      <c r="E20" s="100"/>
      <c r="F20" s="105"/>
      <c r="G20" s="97"/>
      <c r="H20" s="106"/>
      <c r="I20" s="107"/>
    </row>
    <row r="21" spans="1:9" ht="15" customHeight="1">
      <c r="A21" s="114" t="s">
        <v>103</v>
      </c>
      <c r="B21" s="115" t="s">
        <v>322</v>
      </c>
      <c r="C21" s="86"/>
      <c r="D21" s="116">
        <f aca="true" t="shared" si="3" ref="D21:I21">D10-D19</f>
        <v>0</v>
      </c>
      <c r="E21" s="116">
        <f t="shared" si="3"/>
        <v>0</v>
      </c>
      <c r="F21" s="116">
        <f t="shared" si="3"/>
        <v>0</v>
      </c>
      <c r="G21" s="116">
        <f t="shared" si="3"/>
        <v>0</v>
      </c>
      <c r="H21" s="116">
        <f t="shared" si="3"/>
        <v>0</v>
      </c>
      <c r="I21" s="117">
        <f t="shared" si="3"/>
        <v>0</v>
      </c>
    </row>
    <row r="22" spans="1:9" ht="15" customHeight="1">
      <c r="A22" s="96"/>
      <c r="B22" s="97"/>
      <c r="C22" s="104"/>
      <c r="D22" s="99"/>
      <c r="E22" s="100"/>
      <c r="F22" s="105"/>
      <c r="G22" s="97"/>
      <c r="H22" s="106"/>
      <c r="I22" s="107"/>
    </row>
    <row r="23" spans="1:9" ht="15" customHeight="1">
      <c r="A23" s="74" t="s">
        <v>29</v>
      </c>
      <c r="B23" s="101" t="s">
        <v>220</v>
      </c>
      <c r="C23" s="355"/>
      <c r="D23" s="102"/>
      <c r="E23" s="102"/>
      <c r="F23" s="102"/>
      <c r="G23" s="102"/>
      <c r="H23" s="102"/>
      <c r="I23" s="103"/>
    </row>
    <row r="24" spans="1:9" ht="15" customHeight="1">
      <c r="A24" s="128">
        <v>1</v>
      </c>
      <c r="B24" s="125" t="s">
        <v>245</v>
      </c>
      <c r="C24" s="354" t="s">
        <v>300</v>
      </c>
      <c r="D24" s="622">
        <f>'F7'!G61</f>
        <v>0</v>
      </c>
      <c r="E24" s="622">
        <f>'F7'!P61</f>
        <v>0</v>
      </c>
      <c r="F24" s="622">
        <f>'F7'!Y61</f>
        <v>0</v>
      </c>
      <c r="G24" s="622">
        <f>'F7'!AH61</f>
        <v>0</v>
      </c>
      <c r="H24" s="622">
        <f>'F7'!AQ61</f>
        <v>0</v>
      </c>
      <c r="I24" s="622">
        <f>'F7'!AR61</f>
        <v>0</v>
      </c>
    </row>
    <row r="25" spans="1:9" ht="15" customHeight="1">
      <c r="A25" s="128">
        <v>2</v>
      </c>
      <c r="B25" s="125" t="s">
        <v>392</v>
      </c>
      <c r="C25" s="354"/>
      <c r="D25" s="622"/>
      <c r="E25" s="622">
        <v>0</v>
      </c>
      <c r="F25" s="622">
        <v>0</v>
      </c>
      <c r="G25" s="622">
        <v>0</v>
      </c>
      <c r="H25" s="622">
        <v>0</v>
      </c>
      <c r="I25" s="622">
        <v>0</v>
      </c>
    </row>
    <row r="26" spans="1:9" ht="15" customHeight="1">
      <c r="A26" s="96"/>
      <c r="B26" s="97"/>
      <c r="C26" s="104"/>
      <c r="D26" s="99"/>
      <c r="E26" s="100"/>
      <c r="F26" s="105"/>
      <c r="G26" s="97"/>
      <c r="H26" s="106"/>
      <c r="I26" s="107"/>
    </row>
    <row r="27" spans="1:9" ht="15" customHeight="1">
      <c r="A27" s="114" t="s">
        <v>203</v>
      </c>
      <c r="B27" s="115" t="s">
        <v>323</v>
      </c>
      <c r="C27" s="86"/>
      <c r="D27" s="116">
        <f aca="true" t="shared" si="4" ref="D27:I27">SUM(D21-D23)</f>
        <v>0</v>
      </c>
      <c r="E27" s="116">
        <f t="shared" si="4"/>
        <v>0</v>
      </c>
      <c r="F27" s="116">
        <f t="shared" si="4"/>
        <v>0</v>
      </c>
      <c r="G27" s="116">
        <f t="shared" si="4"/>
        <v>0</v>
      </c>
      <c r="H27" s="116">
        <f t="shared" si="4"/>
        <v>0</v>
      </c>
      <c r="I27" s="117">
        <f t="shared" si="4"/>
        <v>0</v>
      </c>
    </row>
    <row r="28" spans="1:9" ht="15" customHeight="1">
      <c r="A28" s="96"/>
      <c r="B28" s="97"/>
      <c r="C28" s="104"/>
      <c r="D28" s="99"/>
      <c r="E28" s="100"/>
      <c r="F28" s="105"/>
      <c r="G28" s="97"/>
      <c r="H28" s="106"/>
      <c r="I28" s="107"/>
    </row>
    <row r="29" spans="1:9" ht="15" customHeight="1">
      <c r="A29" s="96">
        <v>1</v>
      </c>
      <c r="B29" s="97" t="s">
        <v>246</v>
      </c>
      <c r="C29" s="104" t="s">
        <v>301</v>
      </c>
      <c r="D29" s="98">
        <f>'F8'!G28+'F8'!H28</f>
        <v>0</v>
      </c>
      <c r="E29" s="98">
        <f>'F8'!G59+'F8'!H59</f>
        <v>0</v>
      </c>
      <c r="F29" s="105">
        <f>'F8'!G90+'F8'!H90</f>
        <v>0</v>
      </c>
      <c r="G29" s="122">
        <f>'F8'!G121+'F8'!H121</f>
        <v>0</v>
      </c>
      <c r="H29" s="98">
        <f>'F8'!G182+'F8'!H182</f>
        <v>0</v>
      </c>
      <c r="I29" s="98">
        <f>'F8'!H182+'F8'!I182</f>
        <v>0</v>
      </c>
    </row>
    <row r="30" spans="1:9" ht="15" customHeight="1">
      <c r="A30" s="96">
        <v>2</v>
      </c>
      <c r="B30" s="97" t="s">
        <v>324</v>
      </c>
      <c r="C30" s="104" t="s">
        <v>306</v>
      </c>
      <c r="D30" s="98">
        <f>'F13'!C28</f>
        <v>0</v>
      </c>
      <c r="E30" s="98">
        <f>'F13'!D28</f>
        <v>0</v>
      </c>
      <c r="F30" s="98">
        <f>'F13'!E28</f>
        <v>0</v>
      </c>
      <c r="G30" s="98">
        <f>'F13'!F28</f>
        <v>0</v>
      </c>
      <c r="H30" s="98">
        <f>'F13'!G28</f>
        <v>0</v>
      </c>
      <c r="I30" s="111">
        <f>'F13'!G28</f>
        <v>0</v>
      </c>
    </row>
    <row r="31" spans="1:9" ht="15" customHeight="1">
      <c r="A31" s="74" t="s">
        <v>204</v>
      </c>
      <c r="B31" s="101" t="s">
        <v>221</v>
      </c>
      <c r="C31" s="355"/>
      <c r="D31" s="102">
        <f aca="true" t="shared" si="5" ref="D31:I31">SUM(D29:D30)</f>
        <v>0</v>
      </c>
      <c r="E31" s="102">
        <f t="shared" si="5"/>
        <v>0</v>
      </c>
      <c r="F31" s="102">
        <f t="shared" si="5"/>
        <v>0</v>
      </c>
      <c r="G31" s="102">
        <f t="shared" si="5"/>
        <v>0</v>
      </c>
      <c r="H31" s="102">
        <f t="shared" si="5"/>
        <v>0</v>
      </c>
      <c r="I31" s="103">
        <f t="shared" si="5"/>
        <v>0</v>
      </c>
    </row>
    <row r="32" spans="1:9" ht="15" customHeight="1">
      <c r="A32" s="118"/>
      <c r="B32" s="119"/>
      <c r="C32" s="360"/>
      <c r="D32" s="120"/>
      <c r="E32" s="121"/>
      <c r="F32" s="105"/>
      <c r="G32" s="97"/>
      <c r="H32" s="106"/>
      <c r="I32" s="107"/>
    </row>
    <row r="33" spans="1:9" ht="15" customHeight="1">
      <c r="A33" s="114" t="s">
        <v>555</v>
      </c>
      <c r="B33" s="115" t="s">
        <v>222</v>
      </c>
      <c r="C33" s="86"/>
      <c r="D33" s="116">
        <f aca="true" t="shared" si="6" ref="D33:I33">D27-D31</f>
        <v>0</v>
      </c>
      <c r="E33" s="116">
        <f t="shared" si="6"/>
        <v>0</v>
      </c>
      <c r="F33" s="116">
        <f t="shared" si="6"/>
        <v>0</v>
      </c>
      <c r="G33" s="116">
        <f t="shared" si="6"/>
        <v>0</v>
      </c>
      <c r="H33" s="116">
        <f t="shared" si="6"/>
        <v>0</v>
      </c>
      <c r="I33" s="116">
        <f t="shared" si="6"/>
        <v>0</v>
      </c>
    </row>
    <row r="34" spans="1:9" ht="15" customHeight="1">
      <c r="A34" s="74"/>
      <c r="B34" s="101"/>
      <c r="C34" s="355"/>
      <c r="D34" s="123"/>
      <c r="E34" s="124"/>
      <c r="F34" s="124"/>
      <c r="G34" s="125"/>
      <c r="H34" s="106"/>
      <c r="I34" s="107"/>
    </row>
    <row r="35" spans="1:9" ht="15" customHeight="1">
      <c r="A35" s="74" t="s">
        <v>205</v>
      </c>
      <c r="B35" s="101" t="s">
        <v>223</v>
      </c>
      <c r="C35" s="354"/>
      <c r="D35" s="126"/>
      <c r="E35" s="126"/>
      <c r="F35" s="126"/>
      <c r="G35" s="126"/>
      <c r="H35" s="126"/>
      <c r="I35" s="127"/>
    </row>
    <row r="36" spans="1:9" ht="15" customHeight="1">
      <c r="A36" s="128"/>
      <c r="B36" s="125"/>
      <c r="C36" s="354"/>
      <c r="D36" s="129"/>
      <c r="E36" s="130"/>
      <c r="F36" s="126"/>
      <c r="G36" s="125"/>
      <c r="H36" s="106"/>
      <c r="I36" s="107"/>
    </row>
    <row r="37" spans="1:9" ht="15" customHeight="1" thickBot="1">
      <c r="A37" s="131" t="s">
        <v>291</v>
      </c>
      <c r="B37" s="132" t="s">
        <v>224</v>
      </c>
      <c r="C37" s="200"/>
      <c r="D37" s="133">
        <f aca="true" t="shared" si="7" ref="D37:I37">D33-D35</f>
        <v>0</v>
      </c>
      <c r="E37" s="133">
        <f t="shared" si="7"/>
        <v>0</v>
      </c>
      <c r="F37" s="133">
        <f t="shared" si="7"/>
        <v>0</v>
      </c>
      <c r="G37" s="133">
        <f t="shared" si="7"/>
        <v>0</v>
      </c>
      <c r="H37" s="133">
        <f t="shared" si="7"/>
        <v>0</v>
      </c>
      <c r="I37" s="134">
        <f t="shared" si="7"/>
        <v>0</v>
      </c>
    </row>
    <row r="38" spans="1:9" s="136" customFormat="1" ht="12.75">
      <c r="A38" s="750"/>
      <c r="B38" s="750"/>
      <c r="C38" s="750"/>
      <c r="D38" s="750"/>
      <c r="E38" s="750"/>
      <c r="F38" s="750"/>
      <c r="G38" s="750"/>
      <c r="H38" s="750"/>
      <c r="I38" s="750"/>
    </row>
    <row r="39" spans="1:9" s="136" customFormat="1" ht="12.75">
      <c r="A39" s="135"/>
      <c r="C39" s="135"/>
      <c r="D39" s="135"/>
      <c r="E39" s="137"/>
      <c r="F39" s="137"/>
      <c r="H39" s="138"/>
      <c r="I39" s="138"/>
    </row>
    <row r="40" spans="1:9" s="136" customFormat="1" ht="12.75">
      <c r="A40" s="135"/>
      <c r="C40" s="135"/>
      <c r="D40" s="135"/>
      <c r="E40" s="137"/>
      <c r="F40" s="137"/>
      <c r="H40" s="138"/>
      <c r="I40" s="138"/>
    </row>
    <row r="41" spans="1:9" s="136" customFormat="1" ht="12.75">
      <c r="A41" s="135"/>
      <c r="C41" s="135"/>
      <c r="D41" s="135"/>
      <c r="E41" s="137"/>
      <c r="F41" s="137"/>
      <c r="G41" s="139"/>
      <c r="H41" s="138"/>
      <c r="I41" s="138"/>
    </row>
    <row r="49" spans="2:6" ht="12.75">
      <c r="B49" s="136"/>
      <c r="C49" s="135"/>
      <c r="E49" s="552"/>
      <c r="F49" s="553"/>
    </row>
    <row r="50" ht="12.75">
      <c r="F50" s="553"/>
    </row>
    <row r="51" ht="12.75">
      <c r="F51" s="553"/>
    </row>
    <row r="52" ht="12.75">
      <c r="F52" s="553"/>
    </row>
    <row r="53" ht="12.75">
      <c r="F53" s="553"/>
    </row>
    <row r="54" ht="12.75">
      <c r="F54" s="553"/>
    </row>
    <row r="55" ht="12.75">
      <c r="F55" s="553"/>
    </row>
    <row r="56" ht="12.75">
      <c r="F56" s="553"/>
    </row>
    <row r="57" ht="12.75">
      <c r="F57" s="553"/>
    </row>
    <row r="58" ht="12.75">
      <c r="F58" s="553"/>
    </row>
    <row r="59" ht="12.75">
      <c r="F59" s="553"/>
    </row>
    <row r="60" ht="12.75">
      <c r="F60" s="553"/>
    </row>
    <row r="61" ht="12.75">
      <c r="F61" s="553"/>
    </row>
    <row r="62" ht="12.75">
      <c r="F62" s="553"/>
    </row>
    <row r="63" ht="12.75">
      <c r="F63" s="553"/>
    </row>
    <row r="64" ht="12.75">
      <c r="F64" s="553"/>
    </row>
    <row r="65" ht="12.75">
      <c r="F65" s="553"/>
    </row>
    <row r="66" ht="12.75">
      <c r="F66" s="553"/>
    </row>
    <row r="67" ht="12.75">
      <c r="F67" s="553"/>
    </row>
    <row r="68" ht="12.75">
      <c r="F68" s="553"/>
    </row>
    <row r="69" ht="12.75">
      <c r="F69" s="553"/>
    </row>
    <row r="70" ht="12.75">
      <c r="F70" s="553"/>
    </row>
    <row r="71" ht="12.75">
      <c r="F71" s="553"/>
    </row>
    <row r="72" ht="12.75">
      <c r="F72" s="553"/>
    </row>
    <row r="73" ht="12.75">
      <c r="F73" s="553"/>
    </row>
    <row r="74" ht="12.75">
      <c r="F74" s="553"/>
    </row>
  </sheetData>
  <sheetProtection/>
  <mergeCells count="9">
    <mergeCell ref="A38:I38"/>
    <mergeCell ref="A1:I1"/>
    <mergeCell ref="G3:I3"/>
    <mergeCell ref="H2:I2"/>
    <mergeCell ref="A4:A6"/>
    <mergeCell ref="B4:B6"/>
    <mergeCell ref="F6:I6"/>
    <mergeCell ref="C4:C6"/>
    <mergeCell ref="F4:I4"/>
  </mergeCells>
  <printOptions gridLines="1" horizontalCentered="1"/>
  <pageMargins left="0.42" right="0.27" top="0.62" bottom="0.5" header="0.25" footer="0.25"/>
  <pageSetup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dimension ref="A1:O11"/>
  <sheetViews>
    <sheetView view="pageBreakPreview" zoomScale="80" zoomScaleNormal="80" zoomScaleSheetLayoutView="80" zoomScalePageLayoutView="0" workbookViewId="0" topLeftCell="A1">
      <selection activeCell="F5" sqref="F5:O5"/>
    </sheetView>
  </sheetViews>
  <sheetFormatPr defaultColWidth="9.140625" defaultRowHeight="12.75"/>
  <cols>
    <col min="1" max="1" width="6.421875" style="2" customWidth="1"/>
    <col min="2" max="2" width="34.28125" style="1" customWidth="1"/>
    <col min="3" max="3" width="11.8515625" style="1" customWidth="1"/>
    <col min="4" max="4" width="10.421875" style="1" customWidth="1"/>
    <col min="5" max="7" width="10.57421875" style="1" customWidth="1"/>
    <col min="8" max="15" width="10.421875" style="1" customWidth="1"/>
    <col min="16" max="16" width="0.2890625" style="1" customWidth="1"/>
    <col min="17" max="17" width="9.140625" style="1" hidden="1" customWidth="1"/>
    <col min="18" max="16384" width="9.140625" style="1" customWidth="1"/>
  </cols>
  <sheetData>
    <row r="1" spans="1:15" ht="12.75">
      <c r="A1" s="795" t="str">
        <f>Index!A1</f>
        <v>Name of the Generating Company/Station (Thermal)</v>
      </c>
      <c r="B1" s="795"/>
      <c r="C1" s="795"/>
      <c r="D1" s="795"/>
      <c r="E1" s="795"/>
      <c r="F1" s="795"/>
      <c r="G1" s="795"/>
      <c r="H1" s="795"/>
      <c r="I1" s="795"/>
      <c r="J1" s="795"/>
      <c r="K1" s="795"/>
      <c r="L1" s="795"/>
      <c r="M1" s="795"/>
      <c r="N1" s="795"/>
      <c r="O1" s="795"/>
    </row>
    <row r="2" spans="1:15" s="34" customFormat="1" ht="15.75">
      <c r="A2" s="791" t="s">
        <v>532</v>
      </c>
      <c r="B2" s="791"/>
      <c r="C2" s="791"/>
      <c r="D2" s="791"/>
      <c r="E2" s="791"/>
      <c r="F2" s="791"/>
      <c r="G2" s="89"/>
      <c r="H2" s="199"/>
      <c r="I2" s="89"/>
      <c r="J2" s="199"/>
      <c r="K2" s="199"/>
      <c r="L2" s="199"/>
      <c r="M2" s="199"/>
      <c r="N2" s="777" t="s">
        <v>531</v>
      </c>
      <c r="O2" s="777"/>
    </row>
    <row r="3" spans="1:15" ht="13.5" thickBot="1">
      <c r="A3" s="159"/>
      <c r="B3" s="144"/>
      <c r="C3" s="144"/>
      <c r="D3" s="144"/>
      <c r="E3" s="144"/>
      <c r="F3" s="144"/>
      <c r="G3" s="144"/>
      <c r="H3" s="144"/>
      <c r="I3" s="144"/>
      <c r="J3" s="144"/>
      <c r="K3" s="144"/>
      <c r="L3" s="144"/>
      <c r="M3" s="144"/>
      <c r="N3" s="866" t="s">
        <v>168</v>
      </c>
      <c r="O3" s="866"/>
    </row>
    <row r="4" spans="1:15" ht="12.75">
      <c r="A4" s="874" t="s">
        <v>522</v>
      </c>
      <c r="B4" s="863" t="s">
        <v>98</v>
      </c>
      <c r="C4" s="633"/>
      <c r="D4" s="150" t="s">
        <v>523</v>
      </c>
      <c r="E4" s="150"/>
      <c r="F4" s="150" t="s">
        <v>524</v>
      </c>
      <c r="G4" s="150"/>
      <c r="H4" s="872" t="s">
        <v>624</v>
      </c>
      <c r="I4" s="873"/>
      <c r="J4" s="873"/>
      <c r="K4" s="873"/>
      <c r="L4" s="873"/>
      <c r="M4" s="873"/>
      <c r="N4" s="873"/>
      <c r="O4" s="873"/>
    </row>
    <row r="5" spans="1:15" s="634" customFormat="1" ht="12.75">
      <c r="A5" s="875"/>
      <c r="B5" s="877"/>
      <c r="C5" s="870" t="s">
        <v>625</v>
      </c>
      <c r="D5" s="870"/>
      <c r="E5" s="870"/>
      <c r="F5" s="870" t="s">
        <v>626</v>
      </c>
      <c r="G5" s="870"/>
      <c r="H5" s="870" t="s">
        <v>627</v>
      </c>
      <c r="I5" s="870"/>
      <c r="J5" s="870" t="s">
        <v>628</v>
      </c>
      <c r="K5" s="870"/>
      <c r="L5" s="870" t="s">
        <v>629</v>
      </c>
      <c r="M5" s="870"/>
      <c r="N5" s="870" t="s">
        <v>630</v>
      </c>
      <c r="O5" s="871"/>
    </row>
    <row r="6" spans="1:15" s="25" customFormat="1" ht="63.75" customHeight="1">
      <c r="A6" s="876"/>
      <c r="B6" s="864"/>
      <c r="C6" s="83" t="s">
        <v>525</v>
      </c>
      <c r="D6" s="83" t="s">
        <v>526</v>
      </c>
      <c r="E6" s="83" t="s">
        <v>527</v>
      </c>
      <c r="F6" s="83" t="s">
        <v>526</v>
      </c>
      <c r="G6" s="83" t="s">
        <v>527</v>
      </c>
      <c r="H6" s="83" t="s">
        <v>526</v>
      </c>
      <c r="I6" s="83" t="s">
        <v>527</v>
      </c>
      <c r="J6" s="83" t="s">
        <v>526</v>
      </c>
      <c r="K6" s="83" t="s">
        <v>527</v>
      </c>
      <c r="L6" s="83" t="s">
        <v>526</v>
      </c>
      <c r="M6" s="83" t="s">
        <v>527</v>
      </c>
      <c r="N6" s="83" t="s">
        <v>526</v>
      </c>
      <c r="O6" s="362" t="s">
        <v>527</v>
      </c>
    </row>
    <row r="7" spans="1:15" s="25" customFormat="1" ht="12.75">
      <c r="A7" s="68"/>
      <c r="B7" s="110"/>
      <c r="C7" s="635"/>
      <c r="D7" s="635"/>
      <c r="E7" s="635"/>
      <c r="F7" s="635"/>
      <c r="G7" s="635"/>
      <c r="H7" s="635"/>
      <c r="I7" s="635"/>
      <c r="J7" s="110"/>
      <c r="K7" s="110"/>
      <c r="L7" s="110"/>
      <c r="M7" s="110"/>
      <c r="N7" s="110"/>
      <c r="O7" s="363"/>
    </row>
    <row r="8" spans="1:15" s="25" customFormat="1" ht="15" customHeight="1">
      <c r="A8" s="68">
        <v>1</v>
      </c>
      <c r="B8" s="110" t="s">
        <v>528</v>
      </c>
      <c r="C8" s="636"/>
      <c r="D8" s="636"/>
      <c r="E8" s="637">
        <f>C8+D8</f>
        <v>0</v>
      </c>
      <c r="F8" s="636"/>
      <c r="G8" s="637">
        <f>E8+F8</f>
        <v>0</v>
      </c>
      <c r="H8" s="636"/>
      <c r="I8" s="637">
        <f>G8+H8</f>
        <v>0</v>
      </c>
      <c r="J8" s="636"/>
      <c r="K8" s="637">
        <f>I8+J8</f>
        <v>0</v>
      </c>
      <c r="L8" s="636"/>
      <c r="M8" s="637">
        <f>K8+L8</f>
        <v>0</v>
      </c>
      <c r="N8" s="636"/>
      <c r="O8" s="638">
        <f>K8+N8</f>
        <v>0</v>
      </c>
    </row>
    <row r="9" spans="1:15" s="25" customFormat="1" ht="15" customHeight="1" thickBot="1">
      <c r="A9" s="364"/>
      <c r="B9" s="639" t="s">
        <v>529</v>
      </c>
      <c r="C9" s="640">
        <f aca="true" t="shared" si="0" ref="C9:M9">SUM(C8:C8)</f>
        <v>0</v>
      </c>
      <c r="D9" s="640">
        <f t="shared" si="0"/>
        <v>0</v>
      </c>
      <c r="E9" s="640">
        <f t="shared" si="0"/>
        <v>0</v>
      </c>
      <c r="F9" s="640">
        <f t="shared" si="0"/>
        <v>0</v>
      </c>
      <c r="G9" s="640">
        <f t="shared" si="0"/>
        <v>0</v>
      </c>
      <c r="H9" s="640">
        <f t="shared" si="0"/>
        <v>0</v>
      </c>
      <c r="I9" s="640">
        <f t="shared" si="0"/>
        <v>0</v>
      </c>
      <c r="J9" s="640">
        <f t="shared" si="0"/>
        <v>0</v>
      </c>
      <c r="K9" s="640">
        <f t="shared" si="0"/>
        <v>0</v>
      </c>
      <c r="L9" s="640">
        <f t="shared" si="0"/>
        <v>0</v>
      </c>
      <c r="M9" s="640">
        <f t="shared" si="0"/>
        <v>0</v>
      </c>
      <c r="N9" s="640">
        <f>SUM(N8:N8)</f>
        <v>0</v>
      </c>
      <c r="O9" s="641">
        <f>SUM(O8:O8)</f>
        <v>0</v>
      </c>
    </row>
    <row r="10" spans="1:15" ht="12.75">
      <c r="A10" s="159"/>
      <c r="B10" s="144"/>
      <c r="C10" s="144"/>
      <c r="D10" s="144"/>
      <c r="E10" s="144"/>
      <c r="F10" s="144"/>
      <c r="G10" s="144"/>
      <c r="H10" s="144"/>
      <c r="I10" s="144"/>
      <c r="J10" s="144"/>
      <c r="K10" s="144"/>
      <c r="L10" s="144"/>
      <c r="M10" s="144"/>
      <c r="N10" s="144"/>
      <c r="O10" s="144"/>
    </row>
    <row r="11" spans="1:15" ht="12.75">
      <c r="A11" s="159"/>
      <c r="B11" s="144"/>
      <c r="C11" s="144"/>
      <c r="D11" s="144"/>
      <c r="E11" s="144"/>
      <c r="F11" s="144"/>
      <c r="G11" s="144"/>
      <c r="H11" s="144"/>
      <c r="I11" s="144"/>
      <c r="J11" s="144"/>
      <c r="K11" s="144"/>
      <c r="L11" s="144"/>
      <c r="M11" s="144"/>
      <c r="N11" s="144"/>
      <c r="O11" s="144"/>
    </row>
  </sheetData>
  <sheetProtection/>
  <mergeCells count="13">
    <mergeCell ref="A4:A6"/>
    <mergeCell ref="B4:B6"/>
    <mergeCell ref="L5:M5"/>
    <mergeCell ref="J5:K5"/>
    <mergeCell ref="C5:E5"/>
    <mergeCell ref="N5:O5"/>
    <mergeCell ref="A1:O1"/>
    <mergeCell ref="N3:O3"/>
    <mergeCell ref="F5:G5"/>
    <mergeCell ref="H5:I5"/>
    <mergeCell ref="A2:F2"/>
    <mergeCell ref="N2:O2"/>
    <mergeCell ref="H4:O4"/>
  </mergeCells>
  <printOptions gridLines="1" horizontalCentered="1"/>
  <pageMargins left="0.42" right="0.27" top="0.62" bottom="0.5" header="0.25" footer="0.25"/>
  <pageSetup horizontalDpi="600" verticalDpi="600" orientation="landscape" paperSize="9" scale="76" r:id="rId1"/>
</worksheet>
</file>

<file path=xl/worksheets/sheet21.xml><?xml version="1.0" encoding="utf-8"?>
<worksheet xmlns="http://schemas.openxmlformats.org/spreadsheetml/2006/main" xmlns:r="http://schemas.openxmlformats.org/officeDocument/2006/relationships">
  <dimension ref="A1:E582"/>
  <sheetViews>
    <sheetView view="pageBreakPreview" zoomScale="80" zoomScaleNormal="80" zoomScaleSheetLayoutView="80" zoomScalePageLayoutView="0" workbookViewId="0" topLeftCell="A1">
      <selection activeCell="D6" sqref="D6"/>
    </sheetView>
  </sheetViews>
  <sheetFormatPr defaultColWidth="14.7109375" defaultRowHeight="12.75"/>
  <cols>
    <col min="1" max="1" width="4.7109375" style="5" customWidth="1"/>
    <col min="2" max="2" width="39.140625" style="5" bestFit="1" customWidth="1"/>
    <col min="3" max="3" width="12.140625" style="16" customWidth="1"/>
    <col min="4" max="4" width="18.421875" style="5" bestFit="1" customWidth="1"/>
    <col min="5" max="16384" width="14.7109375" style="5" customWidth="1"/>
  </cols>
  <sheetData>
    <row r="1" spans="1:5" ht="24.75" customHeight="1">
      <c r="A1" s="726" t="str">
        <f>Index!A1</f>
        <v>Name of the Generating Company/Station (Thermal)</v>
      </c>
      <c r="B1" s="726"/>
      <c r="C1" s="726"/>
      <c r="D1" s="726"/>
      <c r="E1" s="26"/>
    </row>
    <row r="2" spans="1:4" s="33" customFormat="1" ht="12.75">
      <c r="A2" s="255" t="s">
        <v>237</v>
      </c>
      <c r="B2" s="255"/>
      <c r="C2" s="89"/>
      <c r="D2" s="89" t="s">
        <v>521</v>
      </c>
    </row>
    <row r="3" spans="1:4" ht="13.5" thickBot="1">
      <c r="A3" s="144"/>
      <c r="B3" s="144"/>
      <c r="C3" s="144"/>
      <c r="D3" s="391" t="s">
        <v>168</v>
      </c>
    </row>
    <row r="4" spans="1:4" ht="12.75">
      <c r="A4" s="768" t="s">
        <v>213</v>
      </c>
      <c r="B4" s="756" t="s">
        <v>98</v>
      </c>
      <c r="C4" s="351" t="s">
        <v>206</v>
      </c>
      <c r="D4" s="351" t="s">
        <v>207</v>
      </c>
    </row>
    <row r="5" spans="1:4" ht="12.75">
      <c r="A5" s="769"/>
      <c r="B5" s="757"/>
      <c r="C5" s="352" t="s">
        <v>625</v>
      </c>
      <c r="D5" s="352" t="s">
        <v>626</v>
      </c>
    </row>
    <row r="6" spans="1:4" ht="13.5" thickBot="1">
      <c r="A6" s="743"/>
      <c r="B6" s="744"/>
      <c r="C6" s="254" t="s">
        <v>128</v>
      </c>
      <c r="D6" s="254" t="s">
        <v>558</v>
      </c>
    </row>
    <row r="7" spans="1:4" ht="15" customHeight="1">
      <c r="A7" s="392"/>
      <c r="B7" s="393"/>
      <c r="C7" s="394"/>
      <c r="D7" s="393"/>
    </row>
    <row r="8" spans="1:4" ht="15" customHeight="1">
      <c r="A8" s="395" t="s">
        <v>100</v>
      </c>
      <c r="B8" s="396" t="s">
        <v>30</v>
      </c>
      <c r="C8" s="644">
        <f>SUM(C9:C12)</f>
        <v>0</v>
      </c>
      <c r="D8" s="644">
        <f>SUM(D9:D12)</f>
        <v>0</v>
      </c>
    </row>
    <row r="9" spans="1:4" ht="15" customHeight="1">
      <c r="A9" s="57">
        <v>1</v>
      </c>
      <c r="B9" s="384" t="s">
        <v>31</v>
      </c>
      <c r="C9" s="397"/>
      <c r="D9" s="398"/>
    </row>
    <row r="10" spans="1:4" ht="15" customHeight="1">
      <c r="A10" s="57">
        <v>2</v>
      </c>
      <c r="B10" s="384" t="s">
        <v>32</v>
      </c>
      <c r="C10" s="397"/>
      <c r="D10" s="126"/>
    </row>
    <row r="11" spans="1:4" ht="15" customHeight="1">
      <c r="A11" s="57">
        <v>3</v>
      </c>
      <c r="B11" s="384" t="s">
        <v>33</v>
      </c>
      <c r="C11" s="397"/>
      <c r="D11" s="398"/>
    </row>
    <row r="12" spans="1:4" ht="15" customHeight="1">
      <c r="A12" s="57">
        <v>4</v>
      </c>
      <c r="B12" s="384" t="s">
        <v>34</v>
      </c>
      <c r="C12" s="397"/>
      <c r="D12" s="398"/>
    </row>
    <row r="13" spans="1:4" ht="15" customHeight="1">
      <c r="A13" s="57"/>
      <c r="B13" s="384"/>
      <c r="C13" s="397"/>
      <c r="D13" s="126"/>
    </row>
    <row r="14" spans="1:4" ht="15" customHeight="1">
      <c r="A14" s="399" t="s">
        <v>101</v>
      </c>
      <c r="B14" s="396" t="s">
        <v>36</v>
      </c>
      <c r="C14" s="644">
        <f>SUM(C15:C17)</f>
        <v>0</v>
      </c>
      <c r="D14" s="644">
        <f>SUM(D15:D17)</f>
        <v>0</v>
      </c>
    </row>
    <row r="15" spans="1:4" ht="15" customHeight="1">
      <c r="A15" s="57">
        <v>1</v>
      </c>
      <c r="B15" s="384" t="s">
        <v>261</v>
      </c>
      <c r="C15" s="397"/>
      <c r="D15" s="126"/>
    </row>
    <row r="16" spans="1:4" ht="15" customHeight="1">
      <c r="A16" s="57">
        <v>2</v>
      </c>
      <c r="B16" s="384" t="s">
        <v>262</v>
      </c>
      <c r="C16" s="397"/>
      <c r="D16" s="126"/>
    </row>
    <row r="17" spans="1:4" ht="15" customHeight="1">
      <c r="A17" s="57">
        <v>3</v>
      </c>
      <c r="B17" s="384" t="s">
        <v>35</v>
      </c>
      <c r="C17" s="397"/>
      <c r="D17" s="126"/>
    </row>
    <row r="18" spans="1:4" ht="15" customHeight="1">
      <c r="A18" s="401"/>
      <c r="B18" s="110"/>
      <c r="C18" s="397"/>
      <c r="D18" s="126"/>
    </row>
    <row r="19" spans="1:4" s="14" customFormat="1" ht="15" customHeight="1">
      <c r="A19" s="402" t="s">
        <v>103</v>
      </c>
      <c r="B19" s="246" t="s">
        <v>178</v>
      </c>
      <c r="C19" s="403">
        <f>SUM(C8,-C14)</f>
        <v>0</v>
      </c>
      <c r="D19" s="403">
        <f>SUM(D8,-D14)</f>
        <v>0</v>
      </c>
    </row>
    <row r="20" spans="1:4" s="14" customFormat="1" ht="15" customHeight="1" thickBot="1">
      <c r="A20" s="404"/>
      <c r="B20" s="405"/>
      <c r="C20" s="406"/>
      <c r="D20" s="406"/>
    </row>
    <row r="21" ht="12.75">
      <c r="C21" s="5"/>
    </row>
    <row r="22" spans="1:4" ht="12.75">
      <c r="A22" s="3"/>
      <c r="B22" s="3"/>
      <c r="C22" s="3"/>
      <c r="D22" s="3"/>
    </row>
    <row r="23" spans="1:4" ht="12.75">
      <c r="A23" s="3"/>
      <c r="B23" s="3"/>
      <c r="C23" s="3"/>
      <c r="D23" s="3"/>
    </row>
    <row r="24" spans="1:4" ht="12.75">
      <c r="A24" s="1"/>
      <c r="B24" s="1"/>
      <c r="C24" s="1"/>
      <c r="D24" s="1"/>
    </row>
    <row r="25" spans="1:4" ht="12.75">
      <c r="A25" s="1"/>
      <c r="B25" s="1"/>
      <c r="C25" s="1"/>
      <c r="D25" s="1"/>
    </row>
    <row r="26" spans="1:4" ht="12.75">
      <c r="A26" s="1"/>
      <c r="B26" s="1"/>
      <c r="C26" s="1"/>
      <c r="D26" s="1"/>
    </row>
    <row r="27" spans="1:4" ht="12.75">
      <c r="A27" s="1"/>
      <c r="B27" s="1"/>
      <c r="C27" s="1"/>
      <c r="D27" s="1"/>
    </row>
    <row r="28" spans="1:4" ht="12.75">
      <c r="A28" s="1"/>
      <c r="B28" s="1"/>
      <c r="C28" s="1"/>
      <c r="D28" s="1"/>
    </row>
    <row r="29" spans="1:4" ht="12.75">
      <c r="A29" s="1"/>
      <c r="B29" s="1"/>
      <c r="C29" s="1"/>
      <c r="D29" s="1"/>
    </row>
    <row r="30" spans="1:4" ht="12.75">
      <c r="A30" s="1"/>
      <c r="B30" s="1"/>
      <c r="C30" s="1"/>
      <c r="D30" s="1"/>
    </row>
    <row r="31" spans="1:4" ht="12.75">
      <c r="A31" s="1"/>
      <c r="B31" s="1"/>
      <c r="C31" s="1"/>
      <c r="D31" s="1"/>
    </row>
    <row r="32" spans="1:4" ht="12.75">
      <c r="A32" s="1"/>
      <c r="B32" s="1"/>
      <c r="C32" s="1"/>
      <c r="D32" s="1"/>
    </row>
    <row r="33" spans="1:4" ht="12.75">
      <c r="A33" s="1"/>
      <c r="B33" s="1"/>
      <c r="C33" s="1"/>
      <c r="D33" s="1"/>
    </row>
    <row r="35" s="7" customFormat="1" ht="12.75">
      <c r="C35" s="17"/>
    </row>
    <row r="36" s="7" customFormat="1" ht="12.75">
      <c r="C36" s="17"/>
    </row>
    <row r="37" s="7" customFormat="1" ht="12.75">
      <c r="C37" s="17"/>
    </row>
    <row r="38" s="7" customFormat="1" ht="12.75">
      <c r="C38" s="17"/>
    </row>
    <row r="39" s="7" customFormat="1" ht="12.75">
      <c r="C39" s="18"/>
    </row>
    <row r="40" s="7" customFormat="1" ht="12.75">
      <c r="C40" s="18"/>
    </row>
    <row r="41" s="7" customFormat="1" ht="12.75">
      <c r="C41" s="17"/>
    </row>
    <row r="42" spans="1:3" s="7" customFormat="1" ht="12.75">
      <c r="A42" s="19"/>
      <c r="B42" s="20"/>
      <c r="C42" s="17"/>
    </row>
    <row r="43" spans="1:3" s="7" customFormat="1" ht="12.75">
      <c r="A43" s="17"/>
      <c r="B43" s="21"/>
      <c r="C43" s="17"/>
    </row>
    <row r="44" spans="1:3" s="7" customFormat="1" ht="12.75">
      <c r="A44" s="17"/>
      <c r="B44" s="21"/>
      <c r="C44" s="17"/>
    </row>
    <row r="45" spans="1:3" s="7" customFormat="1" ht="12.75">
      <c r="A45" s="17"/>
      <c r="B45" s="21"/>
      <c r="C45" s="17"/>
    </row>
    <row r="46" spans="1:3" s="7" customFormat="1" ht="12.75">
      <c r="A46" s="17"/>
      <c r="B46" s="21"/>
      <c r="C46" s="17"/>
    </row>
    <row r="47" spans="1:3" s="7" customFormat="1" ht="12.75">
      <c r="A47" s="17"/>
      <c r="B47" s="21"/>
      <c r="C47" s="17"/>
    </row>
    <row r="48" spans="1:3" s="7" customFormat="1" ht="12.75">
      <c r="A48" s="17"/>
      <c r="B48" s="22"/>
      <c r="C48" s="17"/>
    </row>
    <row r="49" spans="1:3" s="7" customFormat="1" ht="12.75">
      <c r="A49" s="17"/>
      <c r="B49" s="21"/>
      <c r="C49" s="17"/>
    </row>
    <row r="50" spans="1:3" s="7" customFormat="1" ht="12.75">
      <c r="A50" s="17"/>
      <c r="B50" s="21"/>
      <c r="C50" s="17"/>
    </row>
    <row r="51" spans="2:3" s="7" customFormat="1" ht="12.75">
      <c r="B51" s="21"/>
      <c r="C51" s="17"/>
    </row>
    <row r="52" spans="2:3" s="7" customFormat="1" ht="12.75">
      <c r="B52" s="21"/>
      <c r="C52" s="17"/>
    </row>
    <row r="53" spans="2:3" s="7" customFormat="1" ht="12.75">
      <c r="B53" s="21"/>
      <c r="C53" s="17"/>
    </row>
    <row r="54" spans="1:3" s="7" customFormat="1" ht="12.75">
      <c r="A54" s="17"/>
      <c r="B54" s="21"/>
      <c r="C54" s="17"/>
    </row>
    <row r="55" spans="1:3" s="7" customFormat="1" ht="12.75">
      <c r="A55" s="19"/>
      <c r="B55" s="23"/>
      <c r="C55" s="18"/>
    </row>
    <row r="56" spans="2:3" s="7" customFormat="1" ht="12.75">
      <c r="B56" s="24"/>
      <c r="C56" s="17"/>
    </row>
    <row r="57" spans="1:3" s="7" customFormat="1" ht="12.75">
      <c r="A57" s="19"/>
      <c r="B57" s="20"/>
      <c r="C57" s="17"/>
    </row>
    <row r="58" spans="1:3" s="7" customFormat="1" ht="12.75">
      <c r="A58" s="17"/>
      <c r="B58" s="21"/>
      <c r="C58" s="17"/>
    </row>
    <row r="59" spans="1:3" s="7" customFormat="1" ht="12.75">
      <c r="A59" s="17"/>
      <c r="B59" s="21"/>
      <c r="C59" s="17"/>
    </row>
    <row r="60" spans="1:3" s="7" customFormat="1" ht="12.75">
      <c r="A60" s="17"/>
      <c r="B60" s="21"/>
      <c r="C60" s="17"/>
    </row>
    <row r="61" spans="1:3" s="7" customFormat="1" ht="12.75">
      <c r="A61" s="17"/>
      <c r="B61" s="21"/>
      <c r="C61" s="17"/>
    </row>
    <row r="62" spans="1:3" s="7" customFormat="1" ht="12.75">
      <c r="A62" s="17"/>
      <c r="B62" s="21"/>
      <c r="C62" s="17"/>
    </row>
    <row r="63" spans="1:3" s="7" customFormat="1" ht="12.75">
      <c r="A63" s="17"/>
      <c r="B63" s="21"/>
      <c r="C63" s="17"/>
    </row>
    <row r="64" spans="1:3" s="7" customFormat="1" ht="12.75">
      <c r="A64" s="17"/>
      <c r="B64" s="21"/>
      <c r="C64" s="17"/>
    </row>
    <row r="65" spans="2:3" s="7" customFormat="1" ht="12.75">
      <c r="B65" s="20"/>
      <c r="C65" s="18"/>
    </row>
    <row r="66" spans="2:3" s="7" customFormat="1" ht="12.75">
      <c r="B66" s="24"/>
      <c r="C66" s="17"/>
    </row>
    <row r="67" spans="2:3" s="7" customFormat="1" ht="12.75">
      <c r="B67" s="20"/>
      <c r="C67" s="18"/>
    </row>
    <row r="68" s="7" customFormat="1" ht="12.75">
      <c r="C68" s="17"/>
    </row>
    <row r="69" s="7" customFormat="1" ht="12.75">
      <c r="C69" s="17"/>
    </row>
    <row r="70" s="7" customFormat="1" ht="12.75">
      <c r="C70" s="17"/>
    </row>
    <row r="71" s="7" customFormat="1" ht="12.75">
      <c r="C71" s="17"/>
    </row>
    <row r="72" s="7" customFormat="1" ht="12.75">
      <c r="C72" s="17"/>
    </row>
    <row r="73" s="7" customFormat="1" ht="12.75">
      <c r="C73" s="17"/>
    </row>
    <row r="74" s="7" customFormat="1" ht="12.75">
      <c r="C74" s="18"/>
    </row>
    <row r="75" s="7" customFormat="1" ht="12.75">
      <c r="C75" s="18"/>
    </row>
    <row r="76" s="7" customFormat="1" ht="12.75">
      <c r="C76" s="17"/>
    </row>
    <row r="77" spans="1:3" s="7" customFormat="1" ht="12.75">
      <c r="A77" s="19"/>
      <c r="B77" s="20"/>
      <c r="C77" s="17"/>
    </row>
    <row r="78" spans="1:3" s="7" customFormat="1" ht="12.75">
      <c r="A78" s="17"/>
      <c r="B78" s="21"/>
      <c r="C78" s="17"/>
    </row>
    <row r="79" spans="1:3" s="7" customFormat="1" ht="12.75">
      <c r="A79" s="17"/>
      <c r="B79" s="21"/>
      <c r="C79" s="17"/>
    </row>
    <row r="80" spans="1:3" s="7" customFormat="1" ht="12.75">
      <c r="A80" s="17"/>
      <c r="B80" s="21"/>
      <c r="C80" s="17"/>
    </row>
    <row r="81" spans="1:3" s="7" customFormat="1" ht="12.75">
      <c r="A81" s="17"/>
      <c r="B81" s="21"/>
      <c r="C81" s="17"/>
    </row>
    <row r="82" spans="1:3" s="7" customFormat="1" ht="12.75">
      <c r="A82" s="17"/>
      <c r="B82" s="21"/>
      <c r="C82" s="17"/>
    </row>
    <row r="83" spans="1:3" s="7" customFormat="1" ht="12.75">
      <c r="A83" s="17"/>
      <c r="B83" s="22"/>
      <c r="C83" s="17"/>
    </row>
    <row r="84" spans="1:3" s="7" customFormat="1" ht="12.75">
      <c r="A84" s="17"/>
      <c r="B84" s="21"/>
      <c r="C84" s="17"/>
    </row>
    <row r="85" spans="1:3" s="7" customFormat="1" ht="12.75">
      <c r="A85" s="17"/>
      <c r="B85" s="21"/>
      <c r="C85" s="17"/>
    </row>
    <row r="86" spans="2:3" s="7" customFormat="1" ht="12.75">
      <c r="B86" s="21"/>
      <c r="C86" s="17"/>
    </row>
    <row r="87" spans="2:3" s="7" customFormat="1" ht="12.75">
      <c r="B87" s="21"/>
      <c r="C87" s="17"/>
    </row>
    <row r="88" spans="2:3" s="7" customFormat="1" ht="12.75">
      <c r="B88" s="21"/>
      <c r="C88" s="17"/>
    </row>
    <row r="89" spans="1:3" s="7" customFormat="1" ht="12.75">
      <c r="A89" s="17"/>
      <c r="B89" s="21"/>
      <c r="C89" s="17"/>
    </row>
    <row r="90" spans="1:3" s="7" customFormat="1" ht="12.75">
      <c r="A90" s="19"/>
      <c r="B90" s="23"/>
      <c r="C90" s="18"/>
    </row>
    <row r="91" spans="2:3" s="7" customFormat="1" ht="12.75">
      <c r="B91" s="24"/>
      <c r="C91" s="17"/>
    </row>
    <row r="92" spans="1:3" s="7" customFormat="1" ht="12.75">
      <c r="A92" s="19"/>
      <c r="B92" s="20"/>
      <c r="C92" s="17"/>
    </row>
    <row r="93" spans="1:3" s="7" customFormat="1" ht="12.75">
      <c r="A93" s="17"/>
      <c r="B93" s="21"/>
      <c r="C93" s="17"/>
    </row>
    <row r="94" spans="1:3" s="7" customFormat="1" ht="12.75">
      <c r="A94" s="17"/>
      <c r="B94" s="21"/>
      <c r="C94" s="17"/>
    </row>
    <row r="95" spans="1:3" s="7" customFormat="1" ht="12.75">
      <c r="A95" s="17"/>
      <c r="B95" s="21"/>
      <c r="C95" s="17"/>
    </row>
    <row r="96" spans="1:3" s="7" customFormat="1" ht="12.75">
      <c r="A96" s="17"/>
      <c r="B96" s="21"/>
      <c r="C96" s="17"/>
    </row>
    <row r="97" spans="1:3" s="7" customFormat="1" ht="12.75">
      <c r="A97" s="17"/>
      <c r="B97" s="21"/>
      <c r="C97" s="17"/>
    </row>
    <row r="98" spans="1:3" s="7" customFormat="1" ht="12.75">
      <c r="A98" s="17"/>
      <c r="B98" s="21"/>
      <c r="C98" s="17"/>
    </row>
    <row r="99" spans="1:3" s="7" customFormat="1" ht="12.75">
      <c r="A99" s="17"/>
      <c r="B99" s="21"/>
      <c r="C99" s="17"/>
    </row>
    <row r="100" spans="2:3" s="7" customFormat="1" ht="12.75">
      <c r="B100" s="20"/>
      <c r="C100" s="18"/>
    </row>
    <row r="101" spans="2:3" s="7" customFormat="1" ht="12.75">
      <c r="B101" s="24"/>
      <c r="C101" s="17"/>
    </row>
    <row r="102" spans="2:3" s="7" customFormat="1" ht="12.75">
      <c r="B102" s="20"/>
      <c r="C102" s="18"/>
    </row>
    <row r="103" s="7" customFormat="1" ht="12.75">
      <c r="C103" s="17"/>
    </row>
    <row r="104" s="7" customFormat="1" ht="12.75">
      <c r="C104" s="17"/>
    </row>
    <row r="105" s="7" customFormat="1" ht="12.75">
      <c r="C105" s="17"/>
    </row>
    <row r="106" s="7" customFormat="1" ht="12.75">
      <c r="C106" s="17"/>
    </row>
    <row r="107" s="7" customFormat="1" ht="12.75">
      <c r="C107" s="17"/>
    </row>
    <row r="108" s="7" customFormat="1" ht="12.75">
      <c r="C108" s="17"/>
    </row>
    <row r="109" s="7" customFormat="1" ht="12.75">
      <c r="C109" s="17"/>
    </row>
    <row r="110" s="7" customFormat="1" ht="12.75">
      <c r="C110" s="17"/>
    </row>
    <row r="111" s="7" customFormat="1" ht="12.75">
      <c r="C111" s="17"/>
    </row>
    <row r="112" s="7" customFormat="1" ht="12.75">
      <c r="C112" s="17"/>
    </row>
    <row r="113" s="7" customFormat="1" ht="12.75">
      <c r="C113" s="17"/>
    </row>
    <row r="114" s="7" customFormat="1" ht="12.75">
      <c r="C114" s="17"/>
    </row>
    <row r="115" s="7" customFormat="1" ht="12.75">
      <c r="C115" s="17"/>
    </row>
    <row r="116" s="7" customFormat="1" ht="12.75">
      <c r="C116" s="17"/>
    </row>
    <row r="117" s="7" customFormat="1" ht="12.75">
      <c r="C117" s="17"/>
    </row>
    <row r="118" s="7" customFormat="1" ht="12.75">
      <c r="C118" s="17"/>
    </row>
    <row r="119" s="7" customFormat="1" ht="12.75">
      <c r="C119" s="17"/>
    </row>
    <row r="120" s="7" customFormat="1" ht="12.75">
      <c r="C120" s="17"/>
    </row>
    <row r="121" s="7" customFormat="1" ht="12.75">
      <c r="C121" s="17"/>
    </row>
    <row r="122" s="7" customFormat="1" ht="12.75">
      <c r="C122" s="17"/>
    </row>
    <row r="123" s="7" customFormat="1" ht="12.75">
      <c r="C123" s="17"/>
    </row>
    <row r="124" s="7" customFormat="1" ht="12.75">
      <c r="C124" s="17"/>
    </row>
    <row r="125" s="7" customFormat="1" ht="12.75">
      <c r="C125" s="17"/>
    </row>
    <row r="126" s="7" customFormat="1" ht="12.75">
      <c r="C126" s="17"/>
    </row>
    <row r="127" s="7" customFormat="1" ht="12.75">
      <c r="C127" s="17"/>
    </row>
    <row r="128" s="7" customFormat="1" ht="12.75">
      <c r="C128" s="17"/>
    </row>
    <row r="129" s="7" customFormat="1" ht="12.75">
      <c r="C129" s="17"/>
    </row>
    <row r="130" s="7" customFormat="1" ht="12.75">
      <c r="C130" s="17"/>
    </row>
    <row r="131" s="7" customFormat="1" ht="12.75">
      <c r="C131" s="17"/>
    </row>
    <row r="132" s="7" customFormat="1" ht="12.75">
      <c r="C132" s="17"/>
    </row>
    <row r="133" s="7" customFormat="1" ht="12.75">
      <c r="C133" s="17"/>
    </row>
    <row r="134" s="7" customFormat="1" ht="12.75">
      <c r="C134" s="17"/>
    </row>
    <row r="135" s="7" customFormat="1" ht="12.75">
      <c r="C135" s="17"/>
    </row>
    <row r="136" s="7" customFormat="1" ht="12.75">
      <c r="C136" s="17"/>
    </row>
    <row r="137" s="7" customFormat="1" ht="12.75">
      <c r="C137" s="17"/>
    </row>
    <row r="138" s="7" customFormat="1" ht="12.75">
      <c r="C138" s="17"/>
    </row>
    <row r="139" s="7" customFormat="1" ht="12.75">
      <c r="C139" s="17"/>
    </row>
    <row r="140" s="7" customFormat="1" ht="12.75">
      <c r="C140" s="17"/>
    </row>
    <row r="141" s="7" customFormat="1" ht="12.75">
      <c r="C141" s="17"/>
    </row>
    <row r="142" s="7" customFormat="1" ht="12.75">
      <c r="C142" s="17"/>
    </row>
    <row r="143" s="7" customFormat="1" ht="12.75">
      <c r="C143" s="17"/>
    </row>
    <row r="144" s="7" customFormat="1" ht="12.75">
      <c r="C144" s="17"/>
    </row>
    <row r="145" s="7" customFormat="1" ht="12.75">
      <c r="C145" s="17"/>
    </row>
    <row r="146" s="7" customFormat="1" ht="12.75">
      <c r="C146" s="17"/>
    </row>
    <row r="147" s="7" customFormat="1" ht="12.75">
      <c r="C147" s="17"/>
    </row>
    <row r="148" s="7" customFormat="1" ht="12.75">
      <c r="C148" s="17"/>
    </row>
    <row r="149" s="7" customFormat="1" ht="12.75">
      <c r="C149" s="17"/>
    </row>
    <row r="150" s="7" customFormat="1" ht="12.75">
      <c r="C150" s="17"/>
    </row>
    <row r="151" s="7" customFormat="1" ht="12.75">
      <c r="C151" s="17"/>
    </row>
    <row r="152" s="7" customFormat="1" ht="12.75">
      <c r="C152" s="17"/>
    </row>
    <row r="153" s="7" customFormat="1" ht="12.75">
      <c r="C153" s="17"/>
    </row>
    <row r="154" s="7" customFormat="1" ht="12.75">
      <c r="C154" s="17"/>
    </row>
    <row r="155" s="7" customFormat="1" ht="12.75">
      <c r="C155" s="17"/>
    </row>
    <row r="156" s="7" customFormat="1" ht="12.75">
      <c r="C156" s="17"/>
    </row>
    <row r="157" s="7" customFormat="1" ht="12.75">
      <c r="C157" s="17"/>
    </row>
    <row r="158" s="7" customFormat="1" ht="12.75">
      <c r="C158" s="17"/>
    </row>
    <row r="159" s="7" customFormat="1" ht="12.75">
      <c r="C159" s="17"/>
    </row>
    <row r="160" s="7" customFormat="1" ht="12.75">
      <c r="C160" s="17"/>
    </row>
    <row r="161" s="7" customFormat="1" ht="12.75">
      <c r="C161" s="17"/>
    </row>
    <row r="162" s="7" customFormat="1" ht="12.75">
      <c r="C162" s="17"/>
    </row>
    <row r="163" s="7" customFormat="1" ht="12.75">
      <c r="C163" s="17"/>
    </row>
    <row r="164" s="7" customFormat="1" ht="12.75">
      <c r="C164" s="17"/>
    </row>
    <row r="165" s="7" customFormat="1" ht="12.75">
      <c r="C165" s="17"/>
    </row>
    <row r="166" s="7" customFormat="1" ht="12.75">
      <c r="C166" s="17"/>
    </row>
    <row r="167" s="7" customFormat="1" ht="12.75">
      <c r="C167" s="17"/>
    </row>
    <row r="168" s="7" customFormat="1" ht="12.75">
      <c r="C168" s="17"/>
    </row>
    <row r="169" s="7" customFormat="1" ht="12.75">
      <c r="C169" s="17"/>
    </row>
    <row r="170" s="7" customFormat="1" ht="12.75">
      <c r="C170" s="17"/>
    </row>
    <row r="171" s="7" customFormat="1" ht="12.75">
      <c r="C171" s="17"/>
    </row>
    <row r="172" s="7" customFormat="1" ht="12.75">
      <c r="C172" s="17"/>
    </row>
    <row r="173" s="7" customFormat="1" ht="12.75">
      <c r="C173" s="17"/>
    </row>
    <row r="174" s="7" customFormat="1" ht="12.75">
      <c r="C174" s="17"/>
    </row>
    <row r="175" s="7" customFormat="1" ht="12.75">
      <c r="C175" s="17"/>
    </row>
    <row r="176" s="7" customFormat="1" ht="12.75">
      <c r="C176" s="17"/>
    </row>
    <row r="177" s="7" customFormat="1" ht="12.75">
      <c r="C177" s="17"/>
    </row>
    <row r="178" s="7" customFormat="1" ht="12.75">
      <c r="C178" s="17"/>
    </row>
    <row r="179" s="7" customFormat="1" ht="12.75">
      <c r="C179" s="17"/>
    </row>
    <row r="180" s="7" customFormat="1" ht="12.75">
      <c r="C180" s="17"/>
    </row>
    <row r="181" s="7" customFormat="1" ht="12.75">
      <c r="C181" s="17"/>
    </row>
    <row r="182" s="7" customFormat="1" ht="12.75">
      <c r="C182" s="17"/>
    </row>
    <row r="183" s="7" customFormat="1" ht="12.75">
      <c r="C183" s="17"/>
    </row>
    <row r="184" s="7" customFormat="1" ht="12.75">
      <c r="C184" s="17"/>
    </row>
    <row r="185" s="7" customFormat="1" ht="12.75">
      <c r="C185" s="17"/>
    </row>
    <row r="186" s="7" customFormat="1" ht="12.75">
      <c r="C186" s="17"/>
    </row>
    <row r="187" s="7" customFormat="1" ht="12.75">
      <c r="C187" s="17"/>
    </row>
    <row r="188" s="7" customFormat="1" ht="12.75">
      <c r="C188" s="17"/>
    </row>
    <row r="189" s="7" customFormat="1" ht="12.75">
      <c r="C189" s="17"/>
    </row>
    <row r="190" s="7" customFormat="1" ht="12.75">
      <c r="C190" s="17"/>
    </row>
    <row r="191" s="7" customFormat="1" ht="12.75">
      <c r="C191" s="17"/>
    </row>
    <row r="192" s="7" customFormat="1" ht="12.75">
      <c r="C192" s="17"/>
    </row>
    <row r="193" s="7" customFormat="1" ht="12.75">
      <c r="C193" s="17"/>
    </row>
    <row r="194" s="7" customFormat="1" ht="12.75">
      <c r="C194" s="17"/>
    </row>
    <row r="195" s="7" customFormat="1" ht="12.75">
      <c r="C195" s="17"/>
    </row>
    <row r="196" s="7" customFormat="1" ht="12.75">
      <c r="C196" s="17"/>
    </row>
    <row r="197" s="7" customFormat="1" ht="12.75">
      <c r="C197" s="17"/>
    </row>
    <row r="198" s="7" customFormat="1" ht="12.75">
      <c r="C198" s="17"/>
    </row>
    <row r="199" s="7" customFormat="1" ht="12.75">
      <c r="C199" s="17"/>
    </row>
    <row r="200" s="7" customFormat="1" ht="12.75">
      <c r="C200" s="17"/>
    </row>
    <row r="201" s="7" customFormat="1" ht="12.75">
      <c r="C201" s="17"/>
    </row>
    <row r="202" s="7" customFormat="1" ht="12.75">
      <c r="C202" s="17"/>
    </row>
    <row r="203" s="7" customFormat="1" ht="12.75">
      <c r="C203" s="17"/>
    </row>
    <row r="204" s="7" customFormat="1" ht="12.75">
      <c r="C204" s="17"/>
    </row>
    <row r="205" s="7" customFormat="1" ht="12.75">
      <c r="C205" s="17"/>
    </row>
    <row r="206" s="7" customFormat="1" ht="12.75">
      <c r="C206" s="17"/>
    </row>
    <row r="207" s="7" customFormat="1" ht="12.75">
      <c r="C207" s="17"/>
    </row>
    <row r="208" s="7" customFormat="1" ht="12.75">
      <c r="C208" s="17"/>
    </row>
    <row r="209" s="7" customFormat="1" ht="12.75">
      <c r="C209" s="17"/>
    </row>
    <row r="210" s="7" customFormat="1" ht="12.75">
      <c r="C210" s="17"/>
    </row>
    <row r="211" s="7" customFormat="1" ht="12.75">
      <c r="C211" s="17"/>
    </row>
    <row r="212" s="7" customFormat="1" ht="12.75">
      <c r="C212" s="17"/>
    </row>
    <row r="213" s="7" customFormat="1" ht="12.75">
      <c r="C213" s="17"/>
    </row>
    <row r="214" s="7" customFormat="1" ht="12.75">
      <c r="C214" s="17"/>
    </row>
    <row r="215" s="7" customFormat="1" ht="12.75">
      <c r="C215" s="17"/>
    </row>
    <row r="216" s="7" customFormat="1" ht="12.75">
      <c r="C216" s="17"/>
    </row>
    <row r="217" s="7" customFormat="1" ht="12.75">
      <c r="C217" s="17"/>
    </row>
    <row r="218" s="7" customFormat="1" ht="12.75">
      <c r="C218" s="17"/>
    </row>
    <row r="219" s="7" customFormat="1" ht="12.75">
      <c r="C219" s="17"/>
    </row>
    <row r="220" s="7" customFormat="1" ht="12.75">
      <c r="C220" s="17"/>
    </row>
    <row r="221" s="7" customFormat="1" ht="12.75">
      <c r="C221" s="17"/>
    </row>
    <row r="222" s="7" customFormat="1" ht="12.75">
      <c r="C222" s="17"/>
    </row>
    <row r="223" s="7" customFormat="1" ht="12.75">
      <c r="C223" s="17"/>
    </row>
    <row r="224" s="7" customFormat="1" ht="12.75">
      <c r="C224" s="17"/>
    </row>
    <row r="225" s="7" customFormat="1" ht="12.75">
      <c r="C225" s="17"/>
    </row>
    <row r="226" s="7" customFormat="1" ht="12.75">
      <c r="C226" s="17"/>
    </row>
    <row r="227" s="7" customFormat="1" ht="12.75">
      <c r="C227" s="17"/>
    </row>
    <row r="228" s="7" customFormat="1" ht="12.75">
      <c r="C228" s="17"/>
    </row>
    <row r="229" s="7" customFormat="1" ht="12.75">
      <c r="C229" s="17"/>
    </row>
    <row r="230" s="7" customFormat="1" ht="12.75">
      <c r="C230" s="17"/>
    </row>
    <row r="231" s="7" customFormat="1" ht="12.75">
      <c r="C231" s="17"/>
    </row>
    <row r="232" s="7" customFormat="1" ht="12.75">
      <c r="C232" s="17"/>
    </row>
    <row r="233" s="7" customFormat="1" ht="12.75">
      <c r="C233" s="17"/>
    </row>
    <row r="234" s="7" customFormat="1" ht="12.75">
      <c r="C234" s="17"/>
    </row>
    <row r="235" s="7" customFormat="1" ht="12.75">
      <c r="C235" s="17"/>
    </row>
    <row r="236" s="7" customFormat="1" ht="12.75">
      <c r="C236" s="17"/>
    </row>
    <row r="237" s="7" customFormat="1" ht="12.75">
      <c r="C237" s="17"/>
    </row>
    <row r="238" s="7" customFormat="1" ht="12.75">
      <c r="C238" s="17"/>
    </row>
    <row r="239" s="7" customFormat="1" ht="12.75">
      <c r="C239" s="17"/>
    </row>
    <row r="240" s="7" customFormat="1" ht="12.75">
      <c r="C240" s="17"/>
    </row>
    <row r="241" s="7" customFormat="1" ht="12.75">
      <c r="C241" s="17"/>
    </row>
    <row r="242" s="7" customFormat="1" ht="12.75">
      <c r="C242" s="17"/>
    </row>
    <row r="243" s="7" customFormat="1" ht="12.75">
      <c r="C243" s="17"/>
    </row>
    <row r="244" s="7" customFormat="1" ht="12.75">
      <c r="C244" s="17"/>
    </row>
    <row r="245" s="7" customFormat="1" ht="12.75">
      <c r="C245" s="17"/>
    </row>
    <row r="246" s="7" customFormat="1" ht="12.75">
      <c r="C246" s="17"/>
    </row>
    <row r="247" s="7" customFormat="1" ht="12.75">
      <c r="C247" s="17"/>
    </row>
    <row r="248" s="7" customFormat="1" ht="12.75">
      <c r="C248" s="17"/>
    </row>
    <row r="249" s="7" customFormat="1" ht="12.75">
      <c r="C249" s="17"/>
    </row>
    <row r="250" s="7" customFormat="1" ht="12.75">
      <c r="C250" s="17"/>
    </row>
    <row r="251" s="7" customFormat="1" ht="12.75">
      <c r="C251" s="17"/>
    </row>
    <row r="252" s="7" customFormat="1" ht="12.75">
      <c r="C252" s="17"/>
    </row>
    <row r="253" s="7" customFormat="1" ht="12.75">
      <c r="C253" s="17"/>
    </row>
    <row r="254" s="7" customFormat="1" ht="12.75">
      <c r="C254" s="17"/>
    </row>
    <row r="255" s="7" customFormat="1" ht="12.75">
      <c r="C255" s="17"/>
    </row>
    <row r="256" s="7" customFormat="1" ht="12.75">
      <c r="C256" s="17"/>
    </row>
    <row r="257" s="7" customFormat="1" ht="12.75">
      <c r="C257" s="17"/>
    </row>
    <row r="258" s="7" customFormat="1" ht="12.75">
      <c r="C258" s="17"/>
    </row>
    <row r="259" s="7" customFormat="1" ht="12.75">
      <c r="C259" s="17"/>
    </row>
    <row r="260" s="7" customFormat="1" ht="12.75">
      <c r="C260" s="17"/>
    </row>
    <row r="261" s="7" customFormat="1" ht="12.75">
      <c r="C261" s="17"/>
    </row>
    <row r="262" s="7" customFormat="1" ht="12.75">
      <c r="C262" s="17"/>
    </row>
    <row r="263" s="7" customFormat="1" ht="12.75">
      <c r="C263" s="17"/>
    </row>
    <row r="264" s="7" customFormat="1" ht="12.75">
      <c r="C264" s="17"/>
    </row>
    <row r="265" s="7" customFormat="1" ht="12.75">
      <c r="C265" s="17"/>
    </row>
    <row r="266" s="7" customFormat="1" ht="12.75">
      <c r="C266" s="17"/>
    </row>
    <row r="267" s="7" customFormat="1" ht="12.75">
      <c r="C267" s="17"/>
    </row>
    <row r="268" s="7" customFormat="1" ht="12.75">
      <c r="C268" s="17"/>
    </row>
    <row r="269" s="7" customFormat="1" ht="12.75">
      <c r="C269" s="17"/>
    </row>
    <row r="270" s="7" customFormat="1" ht="12.75">
      <c r="C270" s="17"/>
    </row>
    <row r="271" s="7" customFormat="1" ht="12.75">
      <c r="C271" s="17"/>
    </row>
    <row r="272" s="7" customFormat="1" ht="12.75">
      <c r="C272" s="17"/>
    </row>
    <row r="273" s="7" customFormat="1" ht="12.75">
      <c r="C273" s="17"/>
    </row>
    <row r="274" s="7" customFormat="1" ht="12.75">
      <c r="C274" s="17"/>
    </row>
    <row r="275" s="7" customFormat="1" ht="12.75">
      <c r="C275" s="17"/>
    </row>
    <row r="276" s="7" customFormat="1" ht="12.75">
      <c r="C276" s="17"/>
    </row>
    <row r="277" s="7" customFormat="1" ht="12.75">
      <c r="C277" s="17"/>
    </row>
    <row r="278" s="7" customFormat="1" ht="12.75">
      <c r="C278" s="17"/>
    </row>
    <row r="279" s="7" customFormat="1" ht="12.75">
      <c r="C279" s="17"/>
    </row>
    <row r="280" s="7" customFormat="1" ht="12.75">
      <c r="C280" s="17"/>
    </row>
    <row r="281" s="7" customFormat="1" ht="12.75">
      <c r="C281" s="17"/>
    </row>
    <row r="282" s="7" customFormat="1" ht="12.75">
      <c r="C282" s="17"/>
    </row>
    <row r="283" s="7" customFormat="1" ht="12.75">
      <c r="C283" s="17"/>
    </row>
    <row r="284" s="7" customFormat="1" ht="12.75">
      <c r="C284" s="17"/>
    </row>
    <row r="285" s="7" customFormat="1" ht="12.75">
      <c r="C285" s="17"/>
    </row>
    <row r="286" s="7" customFormat="1" ht="12.75">
      <c r="C286" s="17"/>
    </row>
    <row r="287" s="7" customFormat="1" ht="12.75">
      <c r="C287" s="17"/>
    </row>
    <row r="288" s="7" customFormat="1" ht="12.75">
      <c r="C288" s="17"/>
    </row>
    <row r="289" s="7" customFormat="1" ht="12.75">
      <c r="C289" s="17"/>
    </row>
    <row r="290" s="7" customFormat="1" ht="12.75">
      <c r="C290" s="17"/>
    </row>
    <row r="291" s="7" customFormat="1" ht="12.75">
      <c r="C291" s="17"/>
    </row>
    <row r="292" s="7" customFormat="1" ht="12.75">
      <c r="C292" s="17"/>
    </row>
    <row r="293" s="7" customFormat="1" ht="12.75">
      <c r="C293" s="17"/>
    </row>
    <row r="294" s="7" customFormat="1" ht="12.75">
      <c r="C294" s="17"/>
    </row>
    <row r="295" s="7" customFormat="1" ht="12.75">
      <c r="C295" s="17"/>
    </row>
    <row r="296" s="7" customFormat="1" ht="12.75">
      <c r="C296" s="17"/>
    </row>
    <row r="297" s="7" customFormat="1" ht="12.75">
      <c r="C297" s="17"/>
    </row>
    <row r="298" s="7" customFormat="1" ht="12.75">
      <c r="C298" s="17"/>
    </row>
    <row r="299" s="7" customFormat="1" ht="12.75">
      <c r="C299" s="17"/>
    </row>
    <row r="300" s="7" customFormat="1" ht="12.75">
      <c r="C300" s="17"/>
    </row>
    <row r="301" s="7" customFormat="1" ht="12.75">
      <c r="C301" s="17"/>
    </row>
    <row r="302" s="7" customFormat="1" ht="12.75">
      <c r="C302" s="17"/>
    </row>
    <row r="303" s="7" customFormat="1" ht="12.75">
      <c r="C303" s="17"/>
    </row>
    <row r="304" s="7" customFormat="1" ht="12.75">
      <c r="C304" s="17"/>
    </row>
    <row r="305" s="7" customFormat="1" ht="12.75">
      <c r="C305" s="17"/>
    </row>
    <row r="306" s="7" customFormat="1" ht="12.75">
      <c r="C306" s="17"/>
    </row>
    <row r="307" s="7" customFormat="1" ht="12.75">
      <c r="C307" s="17"/>
    </row>
    <row r="308" s="7" customFormat="1" ht="12.75">
      <c r="C308" s="17"/>
    </row>
    <row r="309" s="7" customFormat="1" ht="12.75">
      <c r="C309" s="17"/>
    </row>
    <row r="310" s="7" customFormat="1" ht="12.75">
      <c r="C310" s="17"/>
    </row>
    <row r="311" s="7" customFormat="1" ht="12.75">
      <c r="C311" s="17"/>
    </row>
    <row r="312" s="7" customFormat="1" ht="12.75">
      <c r="C312" s="17"/>
    </row>
    <row r="313" s="7" customFormat="1" ht="12.75">
      <c r="C313" s="17"/>
    </row>
    <row r="314" s="7" customFormat="1" ht="12.75">
      <c r="C314" s="17"/>
    </row>
    <row r="315" s="7" customFormat="1" ht="12.75">
      <c r="C315" s="17"/>
    </row>
    <row r="316" s="7" customFormat="1" ht="12.75">
      <c r="C316" s="17"/>
    </row>
    <row r="317" s="7" customFormat="1" ht="12.75">
      <c r="C317" s="17"/>
    </row>
    <row r="318" s="7" customFormat="1" ht="12.75">
      <c r="C318" s="17"/>
    </row>
    <row r="319" s="7" customFormat="1" ht="12.75">
      <c r="C319" s="17"/>
    </row>
    <row r="320" s="7" customFormat="1" ht="12.75">
      <c r="C320" s="17"/>
    </row>
    <row r="321" s="7" customFormat="1" ht="12.75">
      <c r="C321" s="17"/>
    </row>
    <row r="322" s="7" customFormat="1" ht="12.75">
      <c r="C322" s="17"/>
    </row>
    <row r="323" s="7" customFormat="1" ht="12.75">
      <c r="C323" s="17"/>
    </row>
    <row r="324" s="7" customFormat="1" ht="12.75">
      <c r="C324" s="17"/>
    </row>
    <row r="325" s="7" customFormat="1" ht="12.75">
      <c r="C325" s="17"/>
    </row>
    <row r="326" s="7" customFormat="1" ht="12.75">
      <c r="C326" s="17"/>
    </row>
    <row r="327" s="7" customFormat="1" ht="12.75">
      <c r="C327" s="17"/>
    </row>
    <row r="328" s="7" customFormat="1" ht="12.75">
      <c r="C328" s="17"/>
    </row>
    <row r="329" s="7" customFormat="1" ht="12.75">
      <c r="C329" s="17"/>
    </row>
    <row r="330" s="7" customFormat="1" ht="12.75">
      <c r="C330" s="17"/>
    </row>
    <row r="331" s="7" customFormat="1" ht="12.75">
      <c r="C331" s="17"/>
    </row>
    <row r="332" s="7" customFormat="1" ht="12.75">
      <c r="C332" s="17"/>
    </row>
    <row r="333" s="7" customFormat="1" ht="12.75">
      <c r="C333" s="17"/>
    </row>
    <row r="334" s="7" customFormat="1" ht="12.75">
      <c r="C334" s="17"/>
    </row>
    <row r="335" s="7" customFormat="1" ht="12.75">
      <c r="C335" s="17"/>
    </row>
    <row r="336" s="7" customFormat="1" ht="12.75">
      <c r="C336" s="17"/>
    </row>
    <row r="337" s="7" customFormat="1" ht="12.75">
      <c r="C337" s="17"/>
    </row>
    <row r="338" s="7" customFormat="1" ht="12.75">
      <c r="C338" s="17"/>
    </row>
    <row r="339" s="7" customFormat="1" ht="12.75">
      <c r="C339" s="17"/>
    </row>
    <row r="340" s="7" customFormat="1" ht="12.75">
      <c r="C340" s="17"/>
    </row>
    <row r="341" s="7" customFormat="1" ht="12.75">
      <c r="C341" s="17"/>
    </row>
    <row r="342" s="7" customFormat="1" ht="12.75">
      <c r="C342" s="17"/>
    </row>
    <row r="343" s="7" customFormat="1" ht="12.75">
      <c r="C343" s="17"/>
    </row>
    <row r="344" s="7" customFormat="1" ht="12.75">
      <c r="C344" s="17"/>
    </row>
    <row r="345" s="7" customFormat="1" ht="12.75">
      <c r="C345" s="17"/>
    </row>
    <row r="346" s="7" customFormat="1" ht="12.75">
      <c r="C346" s="17"/>
    </row>
    <row r="347" s="7" customFormat="1" ht="12.75">
      <c r="C347" s="17"/>
    </row>
    <row r="348" s="7" customFormat="1" ht="12.75">
      <c r="C348" s="17"/>
    </row>
    <row r="349" s="7" customFormat="1" ht="12.75">
      <c r="C349" s="17"/>
    </row>
    <row r="350" s="7" customFormat="1" ht="12.75">
      <c r="C350" s="17"/>
    </row>
    <row r="351" s="7" customFormat="1" ht="12.75">
      <c r="C351" s="17"/>
    </row>
    <row r="352" s="7" customFormat="1" ht="12.75">
      <c r="C352" s="17"/>
    </row>
    <row r="353" s="7" customFormat="1" ht="12.75">
      <c r="C353" s="17"/>
    </row>
    <row r="354" s="7" customFormat="1" ht="12.75">
      <c r="C354" s="17"/>
    </row>
    <row r="355" s="7" customFormat="1" ht="12.75">
      <c r="C355" s="17"/>
    </row>
    <row r="356" s="7" customFormat="1" ht="12.75">
      <c r="C356" s="17"/>
    </row>
    <row r="357" s="7" customFormat="1" ht="12.75">
      <c r="C357" s="17"/>
    </row>
    <row r="358" s="7" customFormat="1" ht="12.75">
      <c r="C358" s="17"/>
    </row>
    <row r="359" s="7" customFormat="1" ht="12.75">
      <c r="C359" s="17"/>
    </row>
    <row r="360" s="7" customFormat="1" ht="12.75">
      <c r="C360" s="17"/>
    </row>
    <row r="361" s="7" customFormat="1" ht="12.75">
      <c r="C361" s="17"/>
    </row>
    <row r="362" s="7" customFormat="1" ht="12.75">
      <c r="C362" s="17"/>
    </row>
    <row r="363" s="7" customFormat="1" ht="12.75">
      <c r="C363" s="17"/>
    </row>
    <row r="364" s="7" customFormat="1" ht="12.75">
      <c r="C364" s="17"/>
    </row>
    <row r="365" s="7" customFormat="1" ht="12.75">
      <c r="C365" s="17"/>
    </row>
    <row r="366" s="7" customFormat="1" ht="12.75">
      <c r="C366" s="17"/>
    </row>
    <row r="367" s="7" customFormat="1" ht="12.75">
      <c r="C367" s="17"/>
    </row>
    <row r="368" s="7" customFormat="1" ht="12.75">
      <c r="C368" s="17"/>
    </row>
    <row r="369" s="7" customFormat="1" ht="12.75">
      <c r="C369" s="17"/>
    </row>
    <row r="370" s="7" customFormat="1" ht="12.75">
      <c r="C370" s="17"/>
    </row>
    <row r="371" s="7" customFormat="1" ht="12.75">
      <c r="C371" s="17"/>
    </row>
    <row r="372" s="7" customFormat="1" ht="12.75">
      <c r="C372" s="17"/>
    </row>
    <row r="373" s="7" customFormat="1" ht="12.75">
      <c r="C373" s="17"/>
    </row>
    <row r="374" s="7" customFormat="1" ht="12.75">
      <c r="C374" s="17"/>
    </row>
    <row r="375" s="7" customFormat="1" ht="12.75">
      <c r="C375" s="17"/>
    </row>
    <row r="376" s="7" customFormat="1" ht="12.75">
      <c r="C376" s="17"/>
    </row>
    <row r="377" s="7" customFormat="1" ht="12.75">
      <c r="C377" s="17"/>
    </row>
    <row r="378" s="7" customFormat="1" ht="12.75">
      <c r="C378" s="17"/>
    </row>
    <row r="379" s="7" customFormat="1" ht="12.75">
      <c r="C379" s="17"/>
    </row>
    <row r="380" s="7" customFormat="1" ht="12.75">
      <c r="C380" s="17"/>
    </row>
    <row r="381" s="7" customFormat="1" ht="12.75">
      <c r="C381" s="17"/>
    </row>
    <row r="382" s="7" customFormat="1" ht="12.75">
      <c r="C382" s="17"/>
    </row>
    <row r="383" s="7" customFormat="1" ht="12.75">
      <c r="C383" s="17"/>
    </row>
    <row r="384" s="7" customFormat="1" ht="12.75">
      <c r="C384" s="17"/>
    </row>
    <row r="385" s="7" customFormat="1" ht="12.75">
      <c r="C385" s="17"/>
    </row>
    <row r="386" s="7" customFormat="1" ht="12.75">
      <c r="C386" s="17"/>
    </row>
    <row r="387" s="7" customFormat="1" ht="12.75">
      <c r="C387" s="17"/>
    </row>
    <row r="388" s="7" customFormat="1" ht="12.75">
      <c r="C388" s="17"/>
    </row>
    <row r="389" s="7" customFormat="1" ht="12.75">
      <c r="C389" s="17"/>
    </row>
    <row r="390" s="7" customFormat="1" ht="12.75">
      <c r="C390" s="17"/>
    </row>
    <row r="391" s="7" customFormat="1" ht="12.75">
      <c r="C391" s="17"/>
    </row>
    <row r="392" s="7" customFormat="1" ht="12.75">
      <c r="C392" s="17"/>
    </row>
    <row r="393" s="7" customFormat="1" ht="12.75">
      <c r="C393" s="17"/>
    </row>
    <row r="394" s="7" customFormat="1" ht="12.75">
      <c r="C394" s="17"/>
    </row>
    <row r="395" s="7" customFormat="1" ht="12.75">
      <c r="C395" s="17"/>
    </row>
    <row r="396" s="7" customFormat="1" ht="12.75">
      <c r="C396" s="17"/>
    </row>
    <row r="397" s="7" customFormat="1" ht="12.75">
      <c r="C397" s="17"/>
    </row>
    <row r="398" s="7" customFormat="1" ht="12.75">
      <c r="C398" s="17"/>
    </row>
    <row r="399" s="7" customFormat="1" ht="12.75">
      <c r="C399" s="17"/>
    </row>
    <row r="400" s="7" customFormat="1" ht="12.75">
      <c r="C400" s="17"/>
    </row>
    <row r="401" s="7" customFormat="1" ht="12.75">
      <c r="C401" s="17"/>
    </row>
    <row r="402" s="7" customFormat="1" ht="12.75">
      <c r="C402" s="17"/>
    </row>
    <row r="403" s="7" customFormat="1" ht="12.75">
      <c r="C403" s="17"/>
    </row>
    <row r="404" s="7" customFormat="1" ht="12.75">
      <c r="C404" s="17"/>
    </row>
    <row r="405" s="7" customFormat="1" ht="12.75">
      <c r="C405" s="17"/>
    </row>
    <row r="406" s="7" customFormat="1" ht="12.75">
      <c r="C406" s="17"/>
    </row>
    <row r="407" s="7" customFormat="1" ht="12.75">
      <c r="C407" s="17"/>
    </row>
    <row r="408" s="7" customFormat="1" ht="12.75">
      <c r="C408" s="17"/>
    </row>
    <row r="409" s="7" customFormat="1" ht="12.75">
      <c r="C409" s="17"/>
    </row>
    <row r="410" s="7" customFormat="1" ht="12.75">
      <c r="C410" s="17"/>
    </row>
    <row r="411" s="7" customFormat="1" ht="12.75">
      <c r="C411" s="17"/>
    </row>
    <row r="412" s="7" customFormat="1" ht="12.75">
      <c r="C412" s="17"/>
    </row>
    <row r="413" s="7" customFormat="1" ht="12.75">
      <c r="C413" s="17"/>
    </row>
    <row r="414" s="7" customFormat="1" ht="12.75">
      <c r="C414" s="17"/>
    </row>
    <row r="415" s="7" customFormat="1" ht="12.75">
      <c r="C415" s="17"/>
    </row>
    <row r="416" s="7" customFormat="1" ht="12.75">
      <c r="C416" s="17"/>
    </row>
    <row r="417" s="7" customFormat="1" ht="12.75">
      <c r="C417" s="17"/>
    </row>
    <row r="418" s="7" customFormat="1" ht="12.75">
      <c r="C418" s="17"/>
    </row>
    <row r="419" s="7" customFormat="1" ht="12.75">
      <c r="C419" s="17"/>
    </row>
    <row r="420" s="7" customFormat="1" ht="12.75">
      <c r="C420" s="17"/>
    </row>
    <row r="421" s="7" customFormat="1" ht="12.75">
      <c r="C421" s="17"/>
    </row>
    <row r="422" s="7" customFormat="1" ht="12.75">
      <c r="C422" s="17"/>
    </row>
    <row r="423" s="7" customFormat="1" ht="12.75">
      <c r="C423" s="17"/>
    </row>
    <row r="424" s="7" customFormat="1" ht="12.75">
      <c r="C424" s="17"/>
    </row>
    <row r="425" s="7" customFormat="1" ht="12.75">
      <c r="C425" s="17"/>
    </row>
    <row r="426" s="7" customFormat="1" ht="12.75">
      <c r="C426" s="17"/>
    </row>
    <row r="427" s="7" customFormat="1" ht="12.75">
      <c r="C427" s="17"/>
    </row>
    <row r="428" s="7" customFormat="1" ht="12.75">
      <c r="C428" s="17"/>
    </row>
    <row r="429" s="7" customFormat="1" ht="12.75">
      <c r="C429" s="17"/>
    </row>
    <row r="430" s="7" customFormat="1" ht="12.75">
      <c r="C430" s="17"/>
    </row>
    <row r="431" s="7" customFormat="1" ht="12.75">
      <c r="C431" s="17"/>
    </row>
    <row r="432" s="7" customFormat="1" ht="12.75">
      <c r="C432" s="17"/>
    </row>
    <row r="433" s="7" customFormat="1" ht="12.75">
      <c r="C433" s="17"/>
    </row>
    <row r="434" s="7" customFormat="1" ht="12.75">
      <c r="C434" s="17"/>
    </row>
    <row r="435" s="7" customFormat="1" ht="12.75">
      <c r="C435" s="17"/>
    </row>
    <row r="436" s="7" customFormat="1" ht="12.75">
      <c r="C436" s="17"/>
    </row>
    <row r="437" s="7" customFormat="1" ht="12.75">
      <c r="C437" s="17"/>
    </row>
    <row r="438" s="7" customFormat="1" ht="12.75">
      <c r="C438" s="17"/>
    </row>
    <row r="439" s="7" customFormat="1" ht="12.75">
      <c r="C439" s="17"/>
    </row>
    <row r="440" s="7" customFormat="1" ht="12.75">
      <c r="C440" s="17"/>
    </row>
    <row r="441" s="7" customFormat="1" ht="12.75">
      <c r="C441" s="17"/>
    </row>
    <row r="442" s="7" customFormat="1" ht="12.75">
      <c r="C442" s="17"/>
    </row>
    <row r="443" s="7" customFormat="1" ht="12.75">
      <c r="C443" s="17"/>
    </row>
    <row r="444" s="7" customFormat="1" ht="12.75">
      <c r="C444" s="17"/>
    </row>
    <row r="445" s="7" customFormat="1" ht="12.75">
      <c r="C445" s="17"/>
    </row>
    <row r="446" s="7" customFormat="1" ht="12.75">
      <c r="C446" s="17"/>
    </row>
    <row r="447" s="7" customFormat="1" ht="12.75">
      <c r="C447" s="17"/>
    </row>
    <row r="448" s="7" customFormat="1" ht="12.75">
      <c r="C448" s="17"/>
    </row>
    <row r="449" s="7" customFormat="1" ht="12.75">
      <c r="C449" s="17"/>
    </row>
    <row r="450" s="7" customFormat="1" ht="12.75">
      <c r="C450" s="17"/>
    </row>
    <row r="451" s="7" customFormat="1" ht="12.75">
      <c r="C451" s="17"/>
    </row>
    <row r="452" s="7" customFormat="1" ht="12.75">
      <c r="C452" s="17"/>
    </row>
    <row r="453" s="7" customFormat="1" ht="12.75">
      <c r="C453" s="17"/>
    </row>
    <row r="454" s="7" customFormat="1" ht="12.75">
      <c r="C454" s="17"/>
    </row>
    <row r="455" s="7" customFormat="1" ht="12.75">
      <c r="C455" s="17"/>
    </row>
    <row r="456" s="7" customFormat="1" ht="12.75">
      <c r="C456" s="17"/>
    </row>
    <row r="457" s="7" customFormat="1" ht="12.75">
      <c r="C457" s="17"/>
    </row>
    <row r="458" s="7" customFormat="1" ht="12.75">
      <c r="C458" s="17"/>
    </row>
    <row r="459" s="7" customFormat="1" ht="12.75">
      <c r="C459" s="17"/>
    </row>
    <row r="460" s="7" customFormat="1" ht="12.75">
      <c r="C460" s="17"/>
    </row>
    <row r="461" s="7" customFormat="1" ht="12.75">
      <c r="C461" s="17"/>
    </row>
    <row r="462" s="7" customFormat="1" ht="12.75">
      <c r="C462" s="17"/>
    </row>
    <row r="463" s="7" customFormat="1" ht="12.75">
      <c r="C463" s="17"/>
    </row>
    <row r="464" s="7" customFormat="1" ht="12.75">
      <c r="C464" s="17"/>
    </row>
    <row r="465" s="7" customFormat="1" ht="12.75">
      <c r="C465" s="17"/>
    </row>
    <row r="466" s="7" customFormat="1" ht="12.75">
      <c r="C466" s="17"/>
    </row>
    <row r="467" s="7" customFormat="1" ht="12.75">
      <c r="C467" s="17"/>
    </row>
    <row r="468" s="7" customFormat="1" ht="12.75">
      <c r="C468" s="17"/>
    </row>
    <row r="469" s="7" customFormat="1" ht="12.75">
      <c r="C469" s="17"/>
    </row>
    <row r="470" s="7" customFormat="1" ht="12.75">
      <c r="C470" s="17"/>
    </row>
    <row r="471" s="7" customFormat="1" ht="12.75">
      <c r="C471" s="17"/>
    </row>
    <row r="472" s="7" customFormat="1" ht="12.75">
      <c r="C472" s="17"/>
    </row>
    <row r="473" s="7" customFormat="1" ht="12.75">
      <c r="C473" s="17"/>
    </row>
    <row r="474" s="7" customFormat="1" ht="12.75">
      <c r="C474" s="17"/>
    </row>
    <row r="475" s="7" customFormat="1" ht="12.75">
      <c r="C475" s="17"/>
    </row>
    <row r="476" s="7" customFormat="1" ht="12.75">
      <c r="C476" s="17"/>
    </row>
    <row r="477" s="7" customFormat="1" ht="12.75">
      <c r="C477" s="17"/>
    </row>
    <row r="478" s="7" customFormat="1" ht="12.75">
      <c r="C478" s="17"/>
    </row>
    <row r="479" s="7" customFormat="1" ht="12.75">
      <c r="C479" s="17"/>
    </row>
    <row r="480" s="7" customFormat="1" ht="12.75">
      <c r="C480" s="17"/>
    </row>
    <row r="481" s="7" customFormat="1" ht="12.75">
      <c r="C481" s="17"/>
    </row>
    <row r="482" s="7" customFormat="1" ht="12.75">
      <c r="C482" s="17"/>
    </row>
    <row r="483" s="7" customFormat="1" ht="12.75">
      <c r="C483" s="17"/>
    </row>
    <row r="484" s="7" customFormat="1" ht="12.75">
      <c r="C484" s="17"/>
    </row>
    <row r="485" s="7" customFormat="1" ht="12.75">
      <c r="C485" s="17"/>
    </row>
    <row r="486" s="7" customFormat="1" ht="12.75">
      <c r="C486" s="17"/>
    </row>
    <row r="487" s="7" customFormat="1" ht="12.75">
      <c r="C487" s="17"/>
    </row>
    <row r="488" s="7" customFormat="1" ht="12.75">
      <c r="C488" s="17"/>
    </row>
    <row r="489" s="7" customFormat="1" ht="12.75">
      <c r="C489" s="17"/>
    </row>
    <row r="490" s="7" customFormat="1" ht="12.75">
      <c r="C490" s="17"/>
    </row>
    <row r="491" s="7" customFormat="1" ht="12.75">
      <c r="C491" s="17"/>
    </row>
    <row r="492" s="7" customFormat="1" ht="12.75">
      <c r="C492" s="17"/>
    </row>
    <row r="493" s="7" customFormat="1" ht="12.75">
      <c r="C493" s="17"/>
    </row>
    <row r="494" s="7" customFormat="1" ht="12.75">
      <c r="C494" s="17"/>
    </row>
    <row r="495" s="7" customFormat="1" ht="12.75">
      <c r="C495" s="17"/>
    </row>
    <row r="496" s="7" customFormat="1" ht="12.75">
      <c r="C496" s="17"/>
    </row>
    <row r="497" s="7" customFormat="1" ht="12.75">
      <c r="C497" s="17"/>
    </row>
    <row r="498" s="7" customFormat="1" ht="12.75">
      <c r="C498" s="17"/>
    </row>
    <row r="499" s="7" customFormat="1" ht="12.75">
      <c r="C499" s="17"/>
    </row>
    <row r="500" s="7" customFormat="1" ht="12.75">
      <c r="C500" s="17"/>
    </row>
    <row r="501" s="7" customFormat="1" ht="12.75">
      <c r="C501" s="17"/>
    </row>
    <row r="502" s="7" customFormat="1" ht="12.75">
      <c r="C502" s="17"/>
    </row>
    <row r="503" s="7" customFormat="1" ht="12.75">
      <c r="C503" s="17"/>
    </row>
    <row r="504" s="7" customFormat="1" ht="12.75">
      <c r="C504" s="17"/>
    </row>
    <row r="505" s="7" customFormat="1" ht="12.75">
      <c r="C505" s="17"/>
    </row>
    <row r="506" s="7" customFormat="1" ht="12.75">
      <c r="C506" s="17"/>
    </row>
    <row r="507" s="7" customFormat="1" ht="12.75">
      <c r="C507" s="17"/>
    </row>
    <row r="508" s="7" customFormat="1" ht="12.75">
      <c r="C508" s="17"/>
    </row>
    <row r="509" s="7" customFormat="1" ht="12.75">
      <c r="C509" s="17"/>
    </row>
    <row r="510" s="7" customFormat="1" ht="12.75">
      <c r="C510" s="17"/>
    </row>
    <row r="511" s="7" customFormat="1" ht="12.75">
      <c r="C511" s="17"/>
    </row>
    <row r="512" s="7" customFormat="1" ht="12.75">
      <c r="C512" s="17"/>
    </row>
    <row r="513" s="7" customFormat="1" ht="12.75">
      <c r="C513" s="17"/>
    </row>
    <row r="514" s="7" customFormat="1" ht="12.75">
      <c r="C514" s="17"/>
    </row>
    <row r="515" s="7" customFormat="1" ht="12.75">
      <c r="C515" s="17"/>
    </row>
    <row r="516" s="7" customFormat="1" ht="12.75">
      <c r="C516" s="17"/>
    </row>
    <row r="517" s="7" customFormat="1" ht="12.75">
      <c r="C517" s="17"/>
    </row>
    <row r="518" s="7" customFormat="1" ht="12.75">
      <c r="C518" s="17"/>
    </row>
    <row r="519" s="7" customFormat="1" ht="12.75">
      <c r="C519" s="17"/>
    </row>
    <row r="520" s="7" customFormat="1" ht="12.75">
      <c r="C520" s="17"/>
    </row>
    <row r="521" s="7" customFormat="1" ht="12.75">
      <c r="C521" s="17"/>
    </row>
    <row r="522" s="7" customFormat="1" ht="12.75">
      <c r="C522" s="17"/>
    </row>
    <row r="523" s="7" customFormat="1" ht="12.75">
      <c r="C523" s="17"/>
    </row>
    <row r="524" s="7" customFormat="1" ht="12.75">
      <c r="C524" s="17"/>
    </row>
    <row r="525" s="7" customFormat="1" ht="12.75">
      <c r="C525" s="17"/>
    </row>
    <row r="526" s="7" customFormat="1" ht="12.75">
      <c r="C526" s="17"/>
    </row>
    <row r="527" s="7" customFormat="1" ht="12.75">
      <c r="C527" s="17"/>
    </row>
    <row r="528" s="7" customFormat="1" ht="12.75">
      <c r="C528" s="17"/>
    </row>
    <row r="529" s="7" customFormat="1" ht="12.75">
      <c r="C529" s="17"/>
    </row>
    <row r="530" s="7" customFormat="1" ht="12.75">
      <c r="C530" s="17"/>
    </row>
    <row r="531" s="7" customFormat="1" ht="12.75">
      <c r="C531" s="17"/>
    </row>
    <row r="532" s="7" customFormat="1" ht="12.75">
      <c r="C532" s="17"/>
    </row>
    <row r="533" s="7" customFormat="1" ht="12.75">
      <c r="C533" s="17"/>
    </row>
    <row r="534" s="7" customFormat="1" ht="12.75">
      <c r="C534" s="17"/>
    </row>
    <row r="535" s="7" customFormat="1" ht="12.75">
      <c r="C535" s="17"/>
    </row>
    <row r="536" s="7" customFormat="1" ht="12.75">
      <c r="C536" s="17"/>
    </row>
    <row r="537" s="7" customFormat="1" ht="12.75">
      <c r="C537" s="17"/>
    </row>
    <row r="538" s="7" customFormat="1" ht="12.75">
      <c r="C538" s="17"/>
    </row>
    <row r="539" s="7" customFormat="1" ht="12.75">
      <c r="C539" s="17"/>
    </row>
    <row r="540" s="7" customFormat="1" ht="12.75">
      <c r="C540" s="17"/>
    </row>
    <row r="541" s="7" customFormat="1" ht="12.75">
      <c r="C541" s="17"/>
    </row>
    <row r="542" s="7" customFormat="1" ht="12.75">
      <c r="C542" s="17"/>
    </row>
    <row r="543" s="7" customFormat="1" ht="12.75">
      <c r="C543" s="17"/>
    </row>
    <row r="544" s="7" customFormat="1" ht="12.75">
      <c r="C544" s="17"/>
    </row>
    <row r="545" s="7" customFormat="1" ht="12.75">
      <c r="C545" s="17"/>
    </row>
    <row r="546" s="7" customFormat="1" ht="12.75">
      <c r="C546" s="17"/>
    </row>
    <row r="547" s="7" customFormat="1" ht="12.75">
      <c r="C547" s="17"/>
    </row>
    <row r="548" s="7" customFormat="1" ht="12.75">
      <c r="C548" s="17"/>
    </row>
    <row r="549" s="7" customFormat="1" ht="12.75">
      <c r="C549" s="17"/>
    </row>
    <row r="550" s="7" customFormat="1" ht="12.75">
      <c r="C550" s="17"/>
    </row>
    <row r="551" s="7" customFormat="1" ht="12.75">
      <c r="C551" s="17"/>
    </row>
    <row r="552" s="7" customFormat="1" ht="12.75">
      <c r="C552" s="17"/>
    </row>
    <row r="553" s="7" customFormat="1" ht="12.75">
      <c r="C553" s="17"/>
    </row>
    <row r="554" s="7" customFormat="1" ht="12.75">
      <c r="C554" s="17"/>
    </row>
    <row r="555" s="7" customFormat="1" ht="12.75">
      <c r="C555" s="17"/>
    </row>
    <row r="556" s="7" customFormat="1" ht="12.75">
      <c r="C556" s="17"/>
    </row>
    <row r="557" s="7" customFormat="1" ht="12.75">
      <c r="C557" s="17"/>
    </row>
    <row r="558" s="7" customFormat="1" ht="12.75">
      <c r="C558" s="17"/>
    </row>
    <row r="559" s="7" customFormat="1" ht="12.75">
      <c r="C559" s="17"/>
    </row>
    <row r="560" s="7" customFormat="1" ht="12.75">
      <c r="C560" s="17"/>
    </row>
    <row r="561" s="7" customFormat="1" ht="12.75">
      <c r="C561" s="17"/>
    </row>
    <row r="562" s="7" customFormat="1" ht="12.75">
      <c r="C562" s="17"/>
    </row>
    <row r="563" s="7" customFormat="1" ht="12.75">
      <c r="C563" s="17"/>
    </row>
    <row r="564" s="7" customFormat="1" ht="12.75">
      <c r="C564" s="17"/>
    </row>
    <row r="565" s="7" customFormat="1" ht="12.75">
      <c r="C565" s="17"/>
    </row>
    <row r="566" s="7" customFormat="1" ht="12.75">
      <c r="C566" s="17"/>
    </row>
    <row r="567" s="7" customFormat="1" ht="12.75">
      <c r="C567" s="17"/>
    </row>
    <row r="568" s="7" customFormat="1" ht="12.75">
      <c r="C568" s="17"/>
    </row>
    <row r="569" s="7" customFormat="1" ht="12.75">
      <c r="C569" s="17"/>
    </row>
    <row r="570" s="7" customFormat="1" ht="12.75">
      <c r="C570" s="17"/>
    </row>
    <row r="571" s="7" customFormat="1" ht="12.75">
      <c r="C571" s="17"/>
    </row>
    <row r="572" s="7" customFormat="1" ht="12.75">
      <c r="C572" s="17"/>
    </row>
    <row r="573" s="7" customFormat="1" ht="12.75">
      <c r="C573" s="17"/>
    </row>
    <row r="574" s="7" customFormat="1" ht="12.75">
      <c r="C574" s="17"/>
    </row>
    <row r="575" s="7" customFormat="1" ht="12.75">
      <c r="C575" s="17"/>
    </row>
    <row r="576" s="7" customFormat="1" ht="12.75">
      <c r="C576" s="17"/>
    </row>
    <row r="577" s="7" customFormat="1" ht="12.75">
      <c r="C577" s="17"/>
    </row>
    <row r="578" s="7" customFormat="1" ht="12.75">
      <c r="C578" s="17"/>
    </row>
    <row r="579" s="7" customFormat="1" ht="12.75">
      <c r="C579" s="17"/>
    </row>
    <row r="580" s="7" customFormat="1" ht="12.75">
      <c r="C580" s="17"/>
    </row>
    <row r="581" s="7" customFormat="1" ht="12.75">
      <c r="C581" s="17"/>
    </row>
    <row r="582" s="7" customFormat="1" ht="12.75">
      <c r="C582" s="17"/>
    </row>
  </sheetData>
  <sheetProtection/>
  <mergeCells count="3">
    <mergeCell ref="A1:D1"/>
    <mergeCell ref="A4:A6"/>
    <mergeCell ref="B4:B6"/>
  </mergeCells>
  <printOptions gridLines="1" horizontalCentered="1"/>
  <pageMargins left="0.42" right="0.27" top="0.62" bottom="0.5" header="0.25" footer="0.25"/>
  <pageSetup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dimension ref="A1:H30"/>
  <sheetViews>
    <sheetView view="pageBreakPreview" zoomScale="80" zoomScaleNormal="80" zoomScaleSheetLayoutView="80" zoomScalePageLayoutView="0" workbookViewId="0" topLeftCell="A1">
      <selection activeCell="C5" sqref="C5:H5"/>
    </sheetView>
  </sheetViews>
  <sheetFormatPr defaultColWidth="9.140625" defaultRowHeight="12.75"/>
  <cols>
    <col min="1" max="1" width="9.140625" style="144" customWidth="1"/>
    <col min="2" max="2" width="46.8515625" style="144" customWidth="1"/>
    <col min="3" max="3" width="10.7109375" style="144" customWidth="1"/>
    <col min="4" max="4" width="17.57421875" style="159" customWidth="1"/>
    <col min="5" max="8" width="10.7109375" style="144" customWidth="1"/>
    <col min="9" max="16384" width="9.140625" style="144" customWidth="1"/>
  </cols>
  <sheetData>
    <row r="1" spans="1:8" ht="21" customHeight="1">
      <c r="A1" s="726" t="str">
        <f>Index!A1</f>
        <v>Name of the Generating Company/Station (Thermal)</v>
      </c>
      <c r="B1" s="726"/>
      <c r="C1" s="726"/>
      <c r="D1" s="726"/>
      <c r="E1" s="726"/>
      <c r="F1" s="726"/>
      <c r="G1" s="726"/>
      <c r="H1" s="726"/>
    </row>
    <row r="2" spans="1:8" s="199" customFormat="1" ht="12.75">
      <c r="A2" s="255" t="s">
        <v>16</v>
      </c>
      <c r="B2" s="353"/>
      <c r="C2" s="256"/>
      <c r="D2" s="365"/>
      <c r="E2" s="89"/>
      <c r="F2" s="729" t="s">
        <v>319</v>
      </c>
      <c r="G2" s="729"/>
      <c r="H2" s="729"/>
    </row>
    <row r="3" spans="1:8" ht="13.5" thickBot="1">
      <c r="A3" s="160"/>
      <c r="B3" s="160"/>
      <c r="C3" s="160"/>
      <c r="D3" s="162"/>
      <c r="F3" s="442"/>
      <c r="G3" s="442"/>
      <c r="H3" s="253" t="s">
        <v>168</v>
      </c>
    </row>
    <row r="4" spans="1:8" ht="12.75">
      <c r="A4" s="754" t="s">
        <v>112</v>
      </c>
      <c r="B4" s="756" t="s">
        <v>98</v>
      </c>
      <c r="C4" s="80" t="s">
        <v>206</v>
      </c>
      <c r="D4" s="80" t="s">
        <v>207</v>
      </c>
      <c r="E4" s="760" t="s">
        <v>624</v>
      </c>
      <c r="F4" s="761"/>
      <c r="G4" s="761"/>
      <c r="H4" s="762"/>
    </row>
    <row r="5" spans="1:8" ht="12.75">
      <c r="A5" s="755"/>
      <c r="B5" s="757"/>
      <c r="C5" s="84" t="s">
        <v>609</v>
      </c>
      <c r="D5" s="84" t="s">
        <v>611</v>
      </c>
      <c r="E5" s="84" t="s">
        <v>613</v>
      </c>
      <c r="F5" s="84" t="s">
        <v>615</v>
      </c>
      <c r="G5" s="85" t="s">
        <v>617</v>
      </c>
      <c r="H5" s="85" t="s">
        <v>622</v>
      </c>
    </row>
    <row r="6" spans="1:8" ht="12.75">
      <c r="A6" s="755"/>
      <c r="B6" s="757"/>
      <c r="C6" s="157" t="s">
        <v>128</v>
      </c>
      <c r="D6" s="157" t="s">
        <v>558</v>
      </c>
      <c r="E6" s="880" t="s">
        <v>174</v>
      </c>
      <c r="F6" s="880"/>
      <c r="G6" s="880"/>
      <c r="H6" s="881"/>
    </row>
    <row r="7" spans="1:8" ht="15" customHeight="1">
      <c r="A7" s="358"/>
      <c r="B7" s="443"/>
      <c r="C7" s="110"/>
      <c r="D7" s="444"/>
      <c r="E7" s="444"/>
      <c r="F7" s="104"/>
      <c r="G7" s="104"/>
      <c r="H7" s="361"/>
    </row>
    <row r="8" spans="1:8" ht="15" customHeight="1">
      <c r="A8" s="68">
        <v>1.1</v>
      </c>
      <c r="B8" s="443" t="s">
        <v>359</v>
      </c>
      <c r="C8" s="444"/>
      <c r="D8" s="444"/>
      <c r="E8" s="444"/>
      <c r="F8" s="104"/>
      <c r="G8" s="104"/>
      <c r="H8" s="361"/>
    </row>
    <row r="9" spans="1:8" ht="15" customHeight="1">
      <c r="A9" s="451">
        <v>1.2</v>
      </c>
      <c r="B9" s="452" t="s">
        <v>357</v>
      </c>
      <c r="C9" s="453">
        <f aca="true" t="shared" si="0" ref="C9:H9">C8/6</f>
        <v>0</v>
      </c>
      <c r="D9" s="453">
        <f t="shared" si="0"/>
        <v>0</v>
      </c>
      <c r="E9" s="453">
        <f t="shared" si="0"/>
        <v>0</v>
      </c>
      <c r="F9" s="453">
        <f t="shared" si="0"/>
        <v>0</v>
      </c>
      <c r="G9" s="453">
        <f t="shared" si="0"/>
        <v>0</v>
      </c>
      <c r="H9" s="584">
        <f t="shared" si="0"/>
        <v>0</v>
      </c>
    </row>
    <row r="10" spans="1:8" ht="15" customHeight="1">
      <c r="A10" s="68"/>
      <c r="B10" s="443"/>
      <c r="C10" s="444"/>
      <c r="D10" s="444"/>
      <c r="E10" s="444"/>
      <c r="F10" s="444"/>
      <c r="G10" s="444"/>
      <c r="H10" s="585"/>
    </row>
    <row r="11" spans="1:8" ht="15" customHeight="1">
      <c r="A11" s="68">
        <v>2.1</v>
      </c>
      <c r="B11" s="443" t="s">
        <v>341</v>
      </c>
      <c r="C11" s="444"/>
      <c r="D11" s="444"/>
      <c r="E11" s="444"/>
      <c r="F11" s="444"/>
      <c r="G11" s="444"/>
      <c r="H11" s="585"/>
    </row>
    <row r="12" spans="1:8" ht="15" customHeight="1">
      <c r="A12" s="451">
        <v>2.2</v>
      </c>
      <c r="B12" s="452" t="s">
        <v>358</v>
      </c>
      <c r="C12" s="453">
        <f aca="true" t="shared" si="1" ref="C12:H12">C11/6</f>
        <v>0</v>
      </c>
      <c r="D12" s="453">
        <f t="shared" si="1"/>
        <v>0</v>
      </c>
      <c r="E12" s="453">
        <f t="shared" si="1"/>
        <v>0</v>
      </c>
      <c r="F12" s="453">
        <f t="shared" si="1"/>
        <v>0</v>
      </c>
      <c r="G12" s="453">
        <f t="shared" si="1"/>
        <v>0</v>
      </c>
      <c r="H12" s="584">
        <f t="shared" si="1"/>
        <v>0</v>
      </c>
    </row>
    <row r="13" spans="1:8" ht="15" customHeight="1">
      <c r="A13" s="358"/>
      <c r="B13" s="443"/>
      <c r="C13" s="444"/>
      <c r="D13" s="444"/>
      <c r="E13" s="444"/>
      <c r="F13" s="444"/>
      <c r="G13" s="444"/>
      <c r="H13" s="585"/>
    </row>
    <row r="14" spans="1:8" ht="15" customHeight="1">
      <c r="A14" s="68">
        <v>3.1</v>
      </c>
      <c r="B14" s="443" t="s">
        <v>17</v>
      </c>
      <c r="C14" s="247">
        <f aca="true" t="shared" si="2" ref="C14:H14">SUM(C15:C17)</f>
        <v>0</v>
      </c>
      <c r="D14" s="247">
        <f t="shared" si="2"/>
        <v>0</v>
      </c>
      <c r="E14" s="247">
        <f t="shared" si="2"/>
        <v>0</v>
      </c>
      <c r="F14" s="247">
        <f t="shared" si="2"/>
        <v>0</v>
      </c>
      <c r="G14" s="247">
        <f t="shared" si="2"/>
        <v>0</v>
      </c>
      <c r="H14" s="248">
        <f t="shared" si="2"/>
        <v>0</v>
      </c>
    </row>
    <row r="15" spans="1:8" ht="15" customHeight="1">
      <c r="A15" s="68">
        <v>3.2</v>
      </c>
      <c r="B15" s="443" t="s">
        <v>18</v>
      </c>
      <c r="C15" s="247">
        <f>'F4'!D19</f>
        <v>0</v>
      </c>
      <c r="D15" s="247">
        <f>'F4'!E19</f>
        <v>0</v>
      </c>
      <c r="E15" s="247">
        <f>'F4'!F19</f>
        <v>0</v>
      </c>
      <c r="F15" s="247">
        <f>'F4'!G19</f>
        <v>0</v>
      </c>
      <c r="G15" s="247">
        <f>'F4'!H19</f>
        <v>0</v>
      </c>
      <c r="H15" s="108">
        <f>'F4'!I19</f>
        <v>0</v>
      </c>
    </row>
    <row r="16" spans="1:8" ht="15" customHeight="1">
      <c r="A16" s="68">
        <v>3.3</v>
      </c>
      <c r="B16" s="443" t="s">
        <v>173</v>
      </c>
      <c r="C16" s="247">
        <f>'F6'!E45</f>
        <v>0</v>
      </c>
      <c r="D16" s="247">
        <f>'F6'!F45</f>
        <v>0</v>
      </c>
      <c r="E16" s="247">
        <f>'F6'!G45</f>
        <v>0</v>
      </c>
      <c r="F16" s="247">
        <f>'F6'!H45</f>
        <v>0</v>
      </c>
      <c r="G16" s="247">
        <f>'F6'!I45</f>
        <v>0</v>
      </c>
      <c r="H16" s="248">
        <f>'F6'!J45</f>
        <v>0</v>
      </c>
    </row>
    <row r="17" spans="1:8" ht="15" customHeight="1">
      <c r="A17" s="68">
        <v>3.4</v>
      </c>
      <c r="B17" s="443" t="s">
        <v>19</v>
      </c>
      <c r="C17" s="247">
        <f>'F5'!D34</f>
        <v>0</v>
      </c>
      <c r="D17" s="247">
        <f>'F5'!E34</f>
        <v>0</v>
      </c>
      <c r="E17" s="247">
        <f>'F5'!F34</f>
        <v>0</v>
      </c>
      <c r="F17" s="247">
        <f>'F5'!G34</f>
        <v>0</v>
      </c>
      <c r="G17" s="247">
        <f>'F5'!H34</f>
        <v>0</v>
      </c>
      <c r="H17" s="248">
        <f>'F5'!I34</f>
        <v>0</v>
      </c>
    </row>
    <row r="18" spans="1:8" ht="15" customHeight="1">
      <c r="A18" s="451">
        <v>3.5</v>
      </c>
      <c r="B18" s="452" t="s">
        <v>428</v>
      </c>
      <c r="C18" s="453">
        <f aca="true" t="shared" si="3" ref="C18:H18">C14/12</f>
        <v>0</v>
      </c>
      <c r="D18" s="453">
        <f t="shared" si="3"/>
        <v>0</v>
      </c>
      <c r="E18" s="453">
        <f t="shared" si="3"/>
        <v>0</v>
      </c>
      <c r="F18" s="453">
        <f t="shared" si="3"/>
        <v>0</v>
      </c>
      <c r="G18" s="453">
        <f t="shared" si="3"/>
        <v>0</v>
      </c>
      <c r="H18" s="584">
        <f t="shared" si="3"/>
        <v>0</v>
      </c>
    </row>
    <row r="19" spans="1:8" ht="15" customHeight="1">
      <c r="A19" s="68"/>
      <c r="B19" s="443"/>
      <c r="C19" s="445"/>
      <c r="D19" s="445"/>
      <c r="E19" s="445"/>
      <c r="F19" s="305"/>
      <c r="G19" s="305"/>
      <c r="H19" s="446"/>
    </row>
    <row r="20" spans="1:8" ht="15" customHeight="1">
      <c r="A20" s="68">
        <v>4.1</v>
      </c>
      <c r="B20" s="443" t="s">
        <v>20</v>
      </c>
      <c r="C20" s="445"/>
      <c r="D20" s="445"/>
      <c r="E20" s="445"/>
      <c r="F20" s="305"/>
      <c r="G20" s="305"/>
      <c r="H20" s="446"/>
    </row>
    <row r="21" spans="1:8" ht="15" customHeight="1">
      <c r="A21" s="68">
        <v>4.2</v>
      </c>
      <c r="B21" s="443" t="s">
        <v>22</v>
      </c>
      <c r="C21" s="247">
        <f>'F1'!G14</f>
        <v>0</v>
      </c>
      <c r="D21" s="247">
        <f>'F1'!L14</f>
        <v>0</v>
      </c>
      <c r="E21" s="247">
        <f>'F1'!Q14</f>
        <v>0</v>
      </c>
      <c r="F21" s="105">
        <f>'F1'!V14</f>
        <v>0</v>
      </c>
      <c r="G21" s="105">
        <f>'F1'!AA14</f>
        <v>0</v>
      </c>
      <c r="H21" s="105">
        <f>'F1'!AB14</f>
        <v>0</v>
      </c>
    </row>
    <row r="22" spans="1:8" ht="15" customHeight="1">
      <c r="A22" s="451">
        <v>4.3</v>
      </c>
      <c r="B22" s="452" t="s">
        <v>311</v>
      </c>
      <c r="C22" s="453">
        <f aca="true" t="shared" si="4" ref="C22:H22">C21/6</f>
        <v>0</v>
      </c>
      <c r="D22" s="453">
        <f t="shared" si="4"/>
        <v>0</v>
      </c>
      <c r="E22" s="453">
        <f t="shared" si="4"/>
        <v>0</v>
      </c>
      <c r="F22" s="453">
        <f t="shared" si="4"/>
        <v>0</v>
      </c>
      <c r="G22" s="453">
        <f t="shared" si="4"/>
        <v>0</v>
      </c>
      <c r="H22" s="584">
        <f t="shared" si="4"/>
        <v>0</v>
      </c>
    </row>
    <row r="23" spans="1:8" ht="15" customHeight="1">
      <c r="A23" s="68"/>
      <c r="B23" s="443"/>
      <c r="C23" s="445"/>
      <c r="D23" s="445"/>
      <c r="E23" s="445"/>
      <c r="F23" s="305"/>
      <c r="G23" s="305"/>
      <c r="H23" s="446"/>
    </row>
    <row r="24" spans="1:8" ht="15" customHeight="1">
      <c r="A24" s="82">
        <v>5</v>
      </c>
      <c r="B24" s="454" t="s">
        <v>429</v>
      </c>
      <c r="C24" s="455">
        <f aca="true" t="shared" si="5" ref="C24:H24">C18+C22</f>
        <v>0</v>
      </c>
      <c r="D24" s="455">
        <f t="shared" si="5"/>
        <v>0</v>
      </c>
      <c r="E24" s="455">
        <f t="shared" si="5"/>
        <v>0</v>
      </c>
      <c r="F24" s="455">
        <f t="shared" si="5"/>
        <v>0</v>
      </c>
      <c r="G24" s="455">
        <f t="shared" si="5"/>
        <v>0</v>
      </c>
      <c r="H24" s="455">
        <f t="shared" si="5"/>
        <v>0</v>
      </c>
    </row>
    <row r="25" spans="1:8" ht="15" customHeight="1">
      <c r="A25" s="68"/>
      <c r="B25" s="443"/>
      <c r="C25" s="445"/>
      <c r="D25" s="445"/>
      <c r="E25" s="445"/>
      <c r="F25" s="305"/>
      <c r="G25" s="305"/>
      <c r="H25" s="446"/>
    </row>
    <row r="26" spans="1:8" ht="15" customHeight="1">
      <c r="A26" s="68">
        <v>6</v>
      </c>
      <c r="B26" s="443" t="s">
        <v>24</v>
      </c>
      <c r="C26" s="447"/>
      <c r="D26" s="447"/>
      <c r="E26" s="447"/>
      <c r="F26" s="447"/>
      <c r="G26" s="447"/>
      <c r="H26" s="448"/>
    </row>
    <row r="27" spans="1:8" ht="15" customHeight="1">
      <c r="A27" s="68"/>
      <c r="B27" s="443"/>
      <c r="C27" s="445"/>
      <c r="D27" s="445"/>
      <c r="E27" s="445"/>
      <c r="F27" s="305"/>
      <c r="G27" s="305"/>
      <c r="H27" s="446"/>
    </row>
    <row r="28" spans="1:8" s="449" customFormat="1" ht="15" customHeight="1">
      <c r="A28" s="82">
        <v>7</v>
      </c>
      <c r="B28" s="454" t="s">
        <v>431</v>
      </c>
      <c r="C28" s="455">
        <f aca="true" t="shared" si="6" ref="C28:H28">C26*C24</f>
        <v>0</v>
      </c>
      <c r="D28" s="455">
        <f t="shared" si="6"/>
        <v>0</v>
      </c>
      <c r="E28" s="455">
        <f t="shared" si="6"/>
        <v>0</v>
      </c>
      <c r="F28" s="455">
        <f t="shared" si="6"/>
        <v>0</v>
      </c>
      <c r="G28" s="455">
        <f t="shared" si="6"/>
        <v>0</v>
      </c>
      <c r="H28" s="456">
        <f t="shared" si="6"/>
        <v>0</v>
      </c>
    </row>
    <row r="29" spans="1:8" ht="15" customHeight="1">
      <c r="A29" s="96"/>
      <c r="B29" s="109"/>
      <c r="C29" s="104"/>
      <c r="D29" s="104"/>
      <c r="E29" s="104"/>
      <c r="F29" s="104"/>
      <c r="G29" s="104"/>
      <c r="H29" s="361"/>
    </row>
    <row r="30" spans="1:8" ht="15" customHeight="1" thickBot="1">
      <c r="A30" s="450" t="s">
        <v>25</v>
      </c>
      <c r="B30" s="878" t="s">
        <v>430</v>
      </c>
      <c r="C30" s="878"/>
      <c r="D30" s="878"/>
      <c r="E30" s="878"/>
      <c r="F30" s="878"/>
      <c r="G30" s="878"/>
      <c r="H30" s="879"/>
    </row>
  </sheetData>
  <sheetProtection/>
  <mergeCells count="7">
    <mergeCell ref="B30:H30"/>
    <mergeCell ref="F2:H2"/>
    <mergeCell ref="A1:H1"/>
    <mergeCell ref="A4:A6"/>
    <mergeCell ref="B4:B6"/>
    <mergeCell ref="E6:H6"/>
    <mergeCell ref="E4:H4"/>
  </mergeCells>
  <printOptions gridLines="1" horizontalCentered="1"/>
  <pageMargins left="0.42" right="0.27" top="0.62" bottom="0.5" header="0.25" footer="0.25"/>
  <pageSetup horizontalDpi="600" verticalDpi="600" orientation="portrait" paperSize="9" scale="76" r:id="rId1"/>
</worksheet>
</file>

<file path=xl/worksheets/sheet23.xml><?xml version="1.0" encoding="utf-8"?>
<worksheet xmlns="http://schemas.openxmlformats.org/spreadsheetml/2006/main" xmlns:r="http://schemas.openxmlformats.org/officeDocument/2006/relationships">
  <sheetPr transitionEvaluation="1" transitionEntry="1"/>
  <dimension ref="A1:M30"/>
  <sheetViews>
    <sheetView showGridLines="0" view="pageBreakPreview" zoomScale="80" zoomScaleSheetLayoutView="80" zoomScalePageLayoutView="0" workbookViewId="0" topLeftCell="A1">
      <selection activeCell="G7" sqref="G7:L7"/>
    </sheetView>
  </sheetViews>
  <sheetFormatPr defaultColWidth="12.421875" defaultRowHeight="12.75"/>
  <cols>
    <col min="1" max="1" width="4.7109375" style="51" customWidth="1"/>
    <col min="2" max="2" width="29.28125" style="53" customWidth="1"/>
    <col min="3" max="3" width="15.421875" style="51" customWidth="1"/>
    <col min="4" max="4" width="16.421875" style="51" customWidth="1"/>
    <col min="5" max="5" width="14.00390625" style="51" customWidth="1"/>
    <col min="6" max="6" width="12.28125" style="51" customWidth="1"/>
    <col min="7" max="7" width="15.7109375" style="51" customWidth="1"/>
    <col min="8" max="8" width="10.28125" style="51" customWidth="1"/>
    <col min="9" max="9" width="11.00390625" style="51" customWidth="1"/>
    <col min="10" max="10" width="11.28125" style="51" customWidth="1"/>
    <col min="11" max="12" width="11.00390625" style="51" customWidth="1"/>
    <col min="13" max="13" width="11.28125" style="51" customWidth="1"/>
    <col min="14" max="16384" width="12.421875" style="50" customWidth="1"/>
  </cols>
  <sheetData>
    <row r="1" spans="1:13" ht="15" customHeight="1">
      <c r="A1" s="738" t="str">
        <f>Index!A1</f>
        <v>Name of the Generating Company/Station (Thermal)</v>
      </c>
      <c r="B1" s="738"/>
      <c r="C1" s="738"/>
      <c r="D1" s="738"/>
      <c r="E1" s="738"/>
      <c r="F1" s="738"/>
      <c r="G1" s="738"/>
      <c r="H1" s="738"/>
      <c r="I1" s="738"/>
      <c r="J1" s="738"/>
      <c r="K1" s="738"/>
      <c r="L1" s="738"/>
      <c r="M1" s="738"/>
    </row>
    <row r="2" spans="1:13" ht="15" customHeight="1">
      <c r="A2" s="469"/>
      <c r="B2" s="893" t="s">
        <v>362</v>
      </c>
      <c r="C2" s="893"/>
      <c r="D2" s="893"/>
      <c r="E2" s="893"/>
      <c r="F2" s="893"/>
      <c r="G2" s="893"/>
      <c r="H2" s="893"/>
      <c r="I2" s="893"/>
      <c r="J2" s="893"/>
      <c r="K2" s="893"/>
      <c r="L2" s="668"/>
      <c r="M2" s="667"/>
    </row>
    <row r="3" spans="1:13" ht="15" customHeight="1" thickBot="1">
      <c r="A3" s="888"/>
      <c r="B3" s="888"/>
      <c r="C3" s="888"/>
      <c r="D3" s="888"/>
      <c r="E3" s="888"/>
      <c r="F3" s="888"/>
      <c r="G3" s="888"/>
      <c r="H3" s="888"/>
      <c r="I3" s="888"/>
      <c r="J3" s="888"/>
      <c r="K3" s="888"/>
      <c r="L3" s="888"/>
      <c r="M3" s="888"/>
    </row>
    <row r="4" spans="1:13" ht="15" customHeight="1">
      <c r="A4" s="884" t="s">
        <v>604</v>
      </c>
      <c r="B4" s="885"/>
      <c r="C4" s="885"/>
      <c r="D4" s="885"/>
      <c r="E4" s="885"/>
      <c r="F4" s="885"/>
      <c r="G4" s="885"/>
      <c r="H4" s="885"/>
      <c r="I4" s="885"/>
      <c r="J4" s="885"/>
      <c r="K4" s="885"/>
      <c r="L4" s="885"/>
      <c r="M4" s="885"/>
    </row>
    <row r="5" spans="1:13" ht="15" customHeight="1">
      <c r="A5" s="889" t="s">
        <v>361</v>
      </c>
      <c r="B5" s="890"/>
      <c r="C5" s="890"/>
      <c r="D5" s="890"/>
      <c r="E5" s="890"/>
      <c r="F5" s="890"/>
      <c r="G5" s="890"/>
      <c r="H5" s="890"/>
      <c r="I5" s="890"/>
      <c r="J5" s="890"/>
      <c r="K5" s="890"/>
      <c r="L5" s="890"/>
      <c r="M5" s="890"/>
    </row>
    <row r="6" spans="1:13" ht="30" customHeight="1">
      <c r="A6" s="886" t="s">
        <v>331</v>
      </c>
      <c r="B6" s="887" t="s">
        <v>144</v>
      </c>
      <c r="C6" s="887" t="s">
        <v>367</v>
      </c>
      <c r="D6" s="887" t="s">
        <v>368</v>
      </c>
      <c r="E6" s="887" t="s">
        <v>369</v>
      </c>
      <c r="F6" s="887" t="s">
        <v>370</v>
      </c>
      <c r="G6" s="892" t="s">
        <v>371</v>
      </c>
      <c r="H6" s="892"/>
      <c r="I6" s="892"/>
      <c r="J6" s="892"/>
      <c r="K6" s="892"/>
      <c r="L6" s="892"/>
      <c r="M6" s="891" t="s">
        <v>372</v>
      </c>
    </row>
    <row r="7" spans="1:13" ht="30" customHeight="1">
      <c r="A7" s="886"/>
      <c r="B7" s="887"/>
      <c r="C7" s="887"/>
      <c r="D7" s="887"/>
      <c r="E7" s="887"/>
      <c r="F7" s="887"/>
      <c r="G7" s="84" t="s">
        <v>609</v>
      </c>
      <c r="H7" s="84" t="s">
        <v>611</v>
      </c>
      <c r="I7" s="84" t="s">
        <v>613</v>
      </c>
      <c r="J7" s="84" t="s">
        <v>615</v>
      </c>
      <c r="K7" s="85" t="s">
        <v>617</v>
      </c>
      <c r="L7" s="85" t="s">
        <v>622</v>
      </c>
      <c r="M7" s="891"/>
    </row>
    <row r="8" spans="1:13" ht="15" customHeight="1">
      <c r="A8" s="460" t="s">
        <v>113</v>
      </c>
      <c r="B8" s="461" t="s">
        <v>114</v>
      </c>
      <c r="C8" s="461" t="s">
        <v>115</v>
      </c>
      <c r="D8" s="461" t="s">
        <v>116</v>
      </c>
      <c r="E8" s="461" t="s">
        <v>117</v>
      </c>
      <c r="F8" s="461" t="s">
        <v>118</v>
      </c>
      <c r="G8" s="461" t="s">
        <v>119</v>
      </c>
      <c r="H8" s="461" t="s">
        <v>120</v>
      </c>
      <c r="I8" s="461" t="s">
        <v>121</v>
      </c>
      <c r="J8" s="461" t="s">
        <v>122</v>
      </c>
      <c r="K8" s="461" t="s">
        <v>123</v>
      </c>
      <c r="L8" s="461">
        <v>12</v>
      </c>
      <c r="M8" s="462">
        <v>13</v>
      </c>
    </row>
    <row r="9" spans="1:13" ht="15" customHeight="1">
      <c r="A9" s="463">
        <v>1</v>
      </c>
      <c r="B9" s="464"/>
      <c r="C9" s="465"/>
      <c r="D9" s="465"/>
      <c r="E9" s="466">
        <f>C9-D9</f>
        <v>0</v>
      </c>
      <c r="F9" s="465"/>
      <c r="G9" s="465"/>
      <c r="H9" s="465"/>
      <c r="I9" s="465"/>
      <c r="J9" s="465"/>
      <c r="K9" s="465"/>
      <c r="L9" s="465"/>
      <c r="M9" s="467"/>
    </row>
    <row r="10" spans="1:13" ht="15" customHeight="1">
      <c r="A10" s="463">
        <v>2</v>
      </c>
      <c r="B10" s="464"/>
      <c r="C10" s="465"/>
      <c r="D10" s="465"/>
      <c r="E10" s="466">
        <f>C10-D10</f>
        <v>0</v>
      </c>
      <c r="F10" s="465"/>
      <c r="G10" s="465"/>
      <c r="H10" s="465"/>
      <c r="I10" s="465"/>
      <c r="J10" s="465"/>
      <c r="K10" s="465"/>
      <c r="L10" s="465"/>
      <c r="M10" s="467"/>
    </row>
    <row r="11" spans="1:13" ht="15" customHeight="1">
      <c r="A11" s="463">
        <v>3</v>
      </c>
      <c r="B11" s="464"/>
      <c r="C11" s="465"/>
      <c r="D11" s="465"/>
      <c r="E11" s="466"/>
      <c r="F11" s="465"/>
      <c r="G11" s="465"/>
      <c r="H11" s="465"/>
      <c r="I11" s="465"/>
      <c r="J11" s="465"/>
      <c r="K11" s="465"/>
      <c r="L11" s="465"/>
      <c r="M11" s="467"/>
    </row>
    <row r="12" spans="1:13" ht="15" customHeight="1">
      <c r="A12" s="463"/>
      <c r="B12" s="461" t="s">
        <v>81</v>
      </c>
      <c r="C12" s="461">
        <f>SUM(C9:C11)</f>
        <v>0</v>
      </c>
      <c r="D12" s="461">
        <f>SUM(D9:D11)</f>
        <v>0</v>
      </c>
      <c r="E12" s="461">
        <f>SUM(E9:E11)</f>
        <v>0</v>
      </c>
      <c r="F12" s="461" t="s">
        <v>41</v>
      </c>
      <c r="G12" s="461">
        <f aca="true" t="shared" si="0" ref="G12:L12">SUM(G9:G11)</f>
        <v>0</v>
      </c>
      <c r="H12" s="461">
        <f t="shared" si="0"/>
        <v>0</v>
      </c>
      <c r="I12" s="461">
        <f t="shared" si="0"/>
        <v>0</v>
      </c>
      <c r="J12" s="461">
        <f t="shared" si="0"/>
        <v>0</v>
      </c>
      <c r="K12" s="461">
        <f t="shared" si="0"/>
        <v>0</v>
      </c>
      <c r="L12" s="461">
        <f t="shared" si="0"/>
        <v>0</v>
      </c>
      <c r="M12" s="468"/>
    </row>
    <row r="13" spans="1:13" ht="16.5" customHeight="1">
      <c r="A13" s="882" t="s">
        <v>606</v>
      </c>
      <c r="B13" s="882"/>
      <c r="C13" s="882"/>
      <c r="D13" s="882"/>
      <c r="E13" s="882"/>
      <c r="F13" s="882"/>
      <c r="G13" s="882"/>
      <c r="H13" s="882"/>
      <c r="I13" s="882"/>
      <c r="J13" s="882"/>
      <c r="K13" s="882"/>
      <c r="L13" s="882"/>
      <c r="M13" s="882"/>
    </row>
    <row r="14" spans="9:13" ht="12.75">
      <c r="I14" s="54"/>
      <c r="J14" s="54"/>
      <c r="K14" s="54"/>
      <c r="L14" s="54"/>
      <c r="M14" s="54"/>
    </row>
    <row r="15" spans="9:13" ht="12.75">
      <c r="I15" s="54"/>
      <c r="J15" s="54"/>
      <c r="K15" s="54"/>
      <c r="L15" s="54"/>
      <c r="M15" s="54"/>
    </row>
    <row r="16" spans="9:13" ht="51" customHeight="1">
      <c r="I16" s="54"/>
      <c r="J16" s="54"/>
      <c r="K16" s="54"/>
      <c r="L16" s="54"/>
      <c r="M16" s="54"/>
    </row>
    <row r="17" spans="9:13" ht="12.75">
      <c r="I17" s="54"/>
      <c r="J17" s="54"/>
      <c r="K17" s="54"/>
      <c r="L17" s="54"/>
      <c r="M17" s="54"/>
    </row>
    <row r="18" spans="4:13" ht="114.75" customHeight="1">
      <c r="D18" s="883"/>
      <c r="E18" s="883"/>
      <c r="F18" s="883"/>
      <c r="G18" s="883"/>
      <c r="I18" s="54"/>
      <c r="J18" s="54"/>
      <c r="K18" s="54"/>
      <c r="L18" s="54"/>
      <c r="M18" s="54"/>
    </row>
    <row r="19" spans="9:13" ht="24.75" customHeight="1">
      <c r="I19" s="54"/>
      <c r="J19" s="54"/>
      <c r="K19" s="54"/>
      <c r="L19" s="54"/>
      <c r="M19" s="54"/>
    </row>
    <row r="20" spans="9:13" ht="12.75">
      <c r="I20" s="54"/>
      <c r="J20" s="54"/>
      <c r="K20" s="54"/>
      <c r="L20" s="54"/>
      <c r="M20" s="54"/>
    </row>
    <row r="21" spans="9:13" ht="12.75">
      <c r="I21" s="54"/>
      <c r="J21" s="54"/>
      <c r="K21" s="54"/>
      <c r="L21" s="54"/>
      <c r="M21" s="54"/>
    </row>
    <row r="22" spans="9:13" ht="12.75">
      <c r="I22" s="54"/>
      <c r="J22" s="54"/>
      <c r="K22" s="54"/>
      <c r="L22" s="54"/>
      <c r="M22" s="54"/>
    </row>
    <row r="23" spans="9:13" s="52" customFormat="1" ht="12.75">
      <c r="I23" s="55"/>
      <c r="J23" s="55"/>
      <c r="K23" s="55"/>
      <c r="L23" s="55"/>
      <c r="M23" s="55"/>
    </row>
    <row r="24" spans="9:13" ht="21.75" customHeight="1">
      <c r="I24" s="54"/>
      <c r="J24" s="54"/>
      <c r="K24" s="54"/>
      <c r="L24" s="54"/>
      <c r="M24" s="54"/>
    </row>
    <row r="25" spans="9:13" ht="12.75">
      <c r="I25" s="54"/>
      <c r="J25" s="54"/>
      <c r="K25" s="54"/>
      <c r="L25" s="54"/>
      <c r="M25" s="54"/>
    </row>
    <row r="26" spans="9:13" ht="12.75">
      <c r="I26" s="54"/>
      <c r="J26" s="54"/>
      <c r="K26" s="54"/>
      <c r="L26" s="54"/>
      <c r="M26" s="54"/>
    </row>
    <row r="27" spans="9:13" ht="12.75">
      <c r="I27" s="54"/>
      <c r="J27" s="54"/>
      <c r="K27" s="54"/>
      <c r="L27" s="54"/>
      <c r="M27" s="54"/>
    </row>
    <row r="28" spans="9:13" ht="12.75">
      <c r="I28" s="54"/>
      <c r="J28" s="54"/>
      <c r="K28" s="54"/>
      <c r="L28" s="54"/>
      <c r="M28" s="54"/>
    </row>
    <row r="29" spans="9:13" s="52" customFormat="1" ht="12.75">
      <c r="I29" s="55"/>
      <c r="J29" s="55"/>
      <c r="K29" s="55"/>
      <c r="L29" s="55"/>
      <c r="M29" s="55"/>
    </row>
    <row r="30" spans="9:13" s="52" customFormat="1" ht="12.75">
      <c r="I30" s="55"/>
      <c r="J30" s="55"/>
      <c r="K30" s="55"/>
      <c r="L30" s="55"/>
      <c r="M30" s="55"/>
    </row>
  </sheetData>
  <sheetProtection/>
  <mergeCells count="15">
    <mergeCell ref="B2:K2"/>
    <mergeCell ref="G6:L6"/>
    <mergeCell ref="F6:F7"/>
    <mergeCell ref="D6:D7"/>
    <mergeCell ref="E6:E7"/>
    <mergeCell ref="A13:M13"/>
    <mergeCell ref="D18:G18"/>
    <mergeCell ref="A1:M1"/>
    <mergeCell ref="A4:M4"/>
    <mergeCell ref="A6:A7"/>
    <mergeCell ref="B6:B7"/>
    <mergeCell ref="C6:C7"/>
    <mergeCell ref="A3:M3"/>
    <mergeCell ref="A5:M5"/>
    <mergeCell ref="M6:M7"/>
  </mergeCells>
  <printOptions gridLines="1" horizontalCentered="1"/>
  <pageMargins left="0.42" right="0.27" top="0.62" bottom="0.5" header="0.25" footer="0.25"/>
  <pageSetup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dimension ref="A1:AA11"/>
  <sheetViews>
    <sheetView view="pageBreakPreview" zoomScale="80" zoomScaleSheetLayoutView="80" zoomScalePageLayoutView="0" workbookViewId="0" topLeftCell="A1">
      <selection activeCell="C4" sqref="C4:G4"/>
    </sheetView>
  </sheetViews>
  <sheetFormatPr defaultColWidth="9.140625" defaultRowHeight="12.75"/>
  <cols>
    <col min="1" max="1" width="5.140625" style="481" customWidth="1"/>
    <col min="2" max="2" width="12.28125" style="482" bestFit="1" customWidth="1"/>
    <col min="3" max="4" width="10.7109375" style="481" customWidth="1"/>
    <col min="5" max="5" width="11.7109375" style="481" customWidth="1"/>
    <col min="6" max="8" width="10.7109375" style="481" customWidth="1"/>
    <col min="9" max="9" width="11.7109375" style="481" customWidth="1"/>
    <col min="10" max="12" width="10.7109375" style="481" customWidth="1"/>
    <col min="13" max="13" width="11.7109375" style="481" customWidth="1"/>
    <col min="14" max="16" width="10.7109375" style="481" customWidth="1"/>
    <col min="17" max="17" width="11.7109375" style="481" customWidth="1"/>
    <col min="18" max="20" width="10.7109375" style="481" customWidth="1"/>
    <col min="21" max="21" width="11.7109375" style="481" customWidth="1"/>
    <col min="22" max="24" width="10.7109375" style="481" customWidth="1"/>
    <col min="25" max="25" width="11.7109375" style="481" customWidth="1"/>
    <col min="26" max="26" width="10.8515625" style="481" customWidth="1"/>
    <col min="27" max="27" width="9.140625" style="481" customWidth="1"/>
    <col min="28" max="16384" width="9.140625" style="470" customWidth="1"/>
  </cols>
  <sheetData>
    <row r="1" spans="1:27" ht="15" customHeight="1">
      <c r="A1" s="900" t="str">
        <f>Index!A1</f>
        <v>Name of the Generating Company/Station (Thermal)</v>
      </c>
      <c r="B1" s="900"/>
      <c r="C1" s="900"/>
      <c r="D1" s="900"/>
      <c r="E1" s="900"/>
      <c r="F1" s="900"/>
      <c r="G1" s="900"/>
      <c r="H1" s="900"/>
      <c r="I1" s="900"/>
      <c r="J1" s="900"/>
      <c r="K1" s="900"/>
      <c r="L1" s="900"/>
      <c r="M1" s="900"/>
      <c r="N1" s="900"/>
      <c r="O1" s="900"/>
      <c r="P1" s="900" t="str">
        <f>Index!A1</f>
        <v>Name of the Generating Company/Station (Thermal)</v>
      </c>
      <c r="Q1" s="900"/>
      <c r="R1" s="900"/>
      <c r="S1" s="900"/>
      <c r="T1" s="900"/>
      <c r="U1" s="900"/>
      <c r="V1" s="900"/>
      <c r="W1" s="900"/>
      <c r="X1" s="900"/>
      <c r="Y1" s="900"/>
      <c r="Z1" s="900"/>
      <c r="AA1" s="900"/>
    </row>
    <row r="2" spans="1:27" ht="15" customHeight="1">
      <c r="A2" s="483"/>
      <c r="B2" s="901"/>
      <c r="C2" s="901"/>
      <c r="D2" s="901"/>
      <c r="E2" s="901"/>
      <c r="F2" s="894" t="s">
        <v>363</v>
      </c>
      <c r="G2" s="894"/>
      <c r="H2" s="894"/>
      <c r="I2" s="894"/>
      <c r="J2" s="894"/>
      <c r="K2" s="483"/>
      <c r="L2" s="483"/>
      <c r="M2" s="483"/>
      <c r="N2" s="894" t="s">
        <v>560</v>
      </c>
      <c r="O2" s="894"/>
      <c r="P2" s="483"/>
      <c r="Q2" s="901" t="s">
        <v>363</v>
      </c>
      <c r="R2" s="901"/>
      <c r="S2" s="901"/>
      <c r="T2" s="901"/>
      <c r="U2" s="483"/>
      <c r="V2" s="483"/>
      <c r="W2" s="483"/>
      <c r="X2" s="483"/>
      <c r="Y2" s="483"/>
      <c r="Z2" s="894" t="s">
        <v>560</v>
      </c>
      <c r="AA2" s="894"/>
    </row>
    <row r="3" spans="1:27" ht="15" customHeight="1" thickBot="1">
      <c r="A3" s="902" t="s">
        <v>605</v>
      </c>
      <c r="B3" s="903"/>
      <c r="C3" s="903"/>
      <c r="D3" s="903"/>
      <c r="E3" s="903"/>
      <c r="F3" s="903"/>
      <c r="G3" s="903"/>
      <c r="H3" s="903"/>
      <c r="I3" s="903"/>
      <c r="J3" s="903"/>
      <c r="K3" s="903"/>
      <c r="L3" s="903"/>
      <c r="M3" s="903"/>
      <c r="N3" s="903"/>
      <c r="O3" s="903"/>
      <c r="P3" s="902" t="s">
        <v>336</v>
      </c>
      <c r="Q3" s="903"/>
      <c r="R3" s="903"/>
      <c r="S3" s="903"/>
      <c r="T3" s="903"/>
      <c r="U3" s="903"/>
      <c r="V3" s="903"/>
      <c r="W3" s="903"/>
      <c r="X3" s="903"/>
      <c r="Y3" s="903"/>
      <c r="Z3" s="903"/>
      <c r="AA3" s="903"/>
    </row>
    <row r="4" spans="1:27" ht="15" customHeight="1">
      <c r="A4" s="904" t="s">
        <v>331</v>
      </c>
      <c r="B4" s="895" t="s">
        <v>98</v>
      </c>
      <c r="C4" s="897" t="s">
        <v>625</v>
      </c>
      <c r="D4" s="898"/>
      <c r="E4" s="898"/>
      <c r="F4" s="898"/>
      <c r="G4" s="899"/>
      <c r="H4" s="897" t="s">
        <v>626</v>
      </c>
      <c r="I4" s="898"/>
      <c r="J4" s="898"/>
      <c r="K4" s="899"/>
      <c r="L4" s="897" t="s">
        <v>627</v>
      </c>
      <c r="M4" s="898"/>
      <c r="N4" s="898"/>
      <c r="O4" s="899"/>
      <c r="P4" s="897" t="s">
        <v>628</v>
      </c>
      <c r="Q4" s="898"/>
      <c r="R4" s="898"/>
      <c r="S4" s="899"/>
      <c r="T4" s="897" t="s">
        <v>629</v>
      </c>
      <c r="U4" s="898"/>
      <c r="V4" s="898"/>
      <c r="W4" s="899"/>
      <c r="X4" s="897" t="s">
        <v>630</v>
      </c>
      <c r="Y4" s="898"/>
      <c r="Z4" s="898"/>
      <c r="AA4" s="899"/>
    </row>
    <row r="5" spans="1:27" ht="38.25" customHeight="1">
      <c r="A5" s="905"/>
      <c r="B5" s="896"/>
      <c r="C5" s="459" t="s">
        <v>170</v>
      </c>
      <c r="D5" s="459" t="s">
        <v>364</v>
      </c>
      <c r="E5" s="459" t="s">
        <v>365</v>
      </c>
      <c r="F5" s="459" t="s">
        <v>366</v>
      </c>
      <c r="G5" s="459" t="s">
        <v>249</v>
      </c>
      <c r="H5" s="459" t="s">
        <v>364</v>
      </c>
      <c r="I5" s="459" t="s">
        <v>365</v>
      </c>
      <c r="J5" s="459" t="s">
        <v>366</v>
      </c>
      <c r="K5" s="459" t="s">
        <v>249</v>
      </c>
      <c r="L5" s="459" t="s">
        <v>364</v>
      </c>
      <c r="M5" s="459" t="s">
        <v>365</v>
      </c>
      <c r="N5" s="459" t="s">
        <v>366</v>
      </c>
      <c r="O5" s="459" t="s">
        <v>249</v>
      </c>
      <c r="P5" s="459" t="s">
        <v>364</v>
      </c>
      <c r="Q5" s="459" t="s">
        <v>365</v>
      </c>
      <c r="R5" s="459" t="s">
        <v>366</v>
      </c>
      <c r="S5" s="459" t="s">
        <v>249</v>
      </c>
      <c r="T5" s="459" t="s">
        <v>364</v>
      </c>
      <c r="U5" s="459" t="s">
        <v>365</v>
      </c>
      <c r="V5" s="459" t="s">
        <v>366</v>
      </c>
      <c r="W5" s="459" t="s">
        <v>249</v>
      </c>
      <c r="X5" s="459" t="s">
        <v>364</v>
      </c>
      <c r="Y5" s="459" t="s">
        <v>365</v>
      </c>
      <c r="Z5" s="459" t="s">
        <v>366</v>
      </c>
      <c r="AA5" s="459" t="s">
        <v>249</v>
      </c>
    </row>
    <row r="6" spans="1:27" ht="15" customHeight="1">
      <c r="A6" s="69"/>
      <c r="B6" s="67"/>
      <c r="C6" s="67"/>
      <c r="D6" s="67"/>
      <c r="E6" s="67"/>
      <c r="F6" s="67"/>
      <c r="G6" s="67"/>
      <c r="H6" s="67"/>
      <c r="I6" s="67"/>
      <c r="J6" s="67"/>
      <c r="K6" s="67"/>
      <c r="L6" s="67"/>
      <c r="M6" s="67"/>
      <c r="N6" s="67"/>
      <c r="O6" s="67"/>
      <c r="P6" s="67"/>
      <c r="Q6" s="67"/>
      <c r="R6" s="67"/>
      <c r="S6" s="67"/>
      <c r="T6" s="67"/>
      <c r="U6" s="67"/>
      <c r="V6" s="67"/>
      <c r="W6" s="67"/>
      <c r="X6" s="67"/>
      <c r="Y6" s="67"/>
      <c r="Z6" s="67"/>
      <c r="AA6" s="67"/>
    </row>
    <row r="7" spans="1:27" ht="15" customHeight="1">
      <c r="A7" s="463">
        <v>1</v>
      </c>
      <c r="B7" s="471" t="s">
        <v>158</v>
      </c>
      <c r="C7" s="472"/>
      <c r="D7" s="472"/>
      <c r="E7" s="472"/>
      <c r="F7" s="472"/>
      <c r="G7" s="473">
        <f>C7+D7-E7-F7</f>
        <v>0</v>
      </c>
      <c r="H7" s="472"/>
      <c r="I7" s="472"/>
      <c r="J7" s="472"/>
      <c r="K7" s="473">
        <f>G7+H7-I7-J7</f>
        <v>0</v>
      </c>
      <c r="L7" s="472"/>
      <c r="M7" s="472"/>
      <c r="N7" s="472"/>
      <c r="O7" s="473">
        <f>K7+L7-M7-N7</f>
        <v>0</v>
      </c>
      <c r="P7" s="472"/>
      <c r="Q7" s="472"/>
      <c r="R7" s="472"/>
      <c r="S7" s="473">
        <f>O7+P7-Q7-R7</f>
        <v>0</v>
      </c>
      <c r="T7" s="472"/>
      <c r="U7" s="472"/>
      <c r="V7" s="473"/>
      <c r="W7" s="473">
        <f>S7+T7-U7-V7</f>
        <v>0</v>
      </c>
      <c r="X7" s="472"/>
      <c r="Y7" s="472"/>
      <c r="Z7" s="473"/>
      <c r="AA7" s="473">
        <f>S7+X7-Y7-Z7</f>
        <v>0</v>
      </c>
    </row>
    <row r="8" spans="1:27" ht="15" customHeight="1">
      <c r="A8" s="463">
        <v>2</v>
      </c>
      <c r="B8" s="471" t="s">
        <v>159</v>
      </c>
      <c r="C8" s="474"/>
      <c r="D8" s="474"/>
      <c r="E8" s="474"/>
      <c r="F8" s="474"/>
      <c r="G8" s="473">
        <f>C8+D8-E8-F8</f>
        <v>0</v>
      </c>
      <c r="H8" s="474"/>
      <c r="I8" s="474"/>
      <c r="J8" s="474"/>
      <c r="K8" s="473">
        <f>G8+H8-I8-J8</f>
        <v>0</v>
      </c>
      <c r="L8" s="474"/>
      <c r="M8" s="474"/>
      <c r="N8" s="474"/>
      <c r="O8" s="473">
        <f>K8+L8-M8-N8</f>
        <v>0</v>
      </c>
      <c r="P8" s="474"/>
      <c r="Q8" s="474"/>
      <c r="R8" s="474"/>
      <c r="S8" s="473">
        <f>O8+P8-Q8-R8</f>
        <v>0</v>
      </c>
      <c r="T8" s="474"/>
      <c r="U8" s="474"/>
      <c r="V8" s="473"/>
      <c r="W8" s="473">
        <f>S8+T8-U8-V8</f>
        <v>0</v>
      </c>
      <c r="X8" s="474"/>
      <c r="Y8" s="474"/>
      <c r="Z8" s="473"/>
      <c r="AA8" s="473">
        <f>S8+X8-Y8-Z8</f>
        <v>0</v>
      </c>
    </row>
    <row r="9" spans="1:27" ht="15" customHeight="1">
      <c r="A9" s="475">
        <v>3</v>
      </c>
      <c r="B9" s="476" t="s">
        <v>360</v>
      </c>
      <c r="C9" s="477"/>
      <c r="D9" s="477"/>
      <c r="E9" s="477"/>
      <c r="F9" s="477"/>
      <c r="G9" s="473">
        <f>C9+D9-E9-F9</f>
        <v>0</v>
      </c>
      <c r="H9" s="477"/>
      <c r="I9" s="477"/>
      <c r="J9" s="477"/>
      <c r="K9" s="473">
        <f>G9+H9-I9-J9</f>
        <v>0</v>
      </c>
      <c r="L9" s="477"/>
      <c r="M9" s="477"/>
      <c r="N9" s="477"/>
      <c r="O9" s="473">
        <f>K9+L9-M9-N9</f>
        <v>0</v>
      </c>
      <c r="P9" s="477"/>
      <c r="Q9" s="477"/>
      <c r="R9" s="477"/>
      <c r="S9" s="473">
        <f>O9+P9-Q9-R9</f>
        <v>0</v>
      </c>
      <c r="T9" s="477"/>
      <c r="U9" s="477"/>
      <c r="V9" s="473"/>
      <c r="W9" s="473">
        <f>S9+T9-U9-V9</f>
        <v>0</v>
      </c>
      <c r="X9" s="477"/>
      <c r="Y9" s="477"/>
      <c r="Z9" s="473"/>
      <c r="AA9" s="473">
        <f>S9+X9-Y9-Z9</f>
        <v>0</v>
      </c>
    </row>
    <row r="10" spans="1:27" ht="15" customHeight="1">
      <c r="A10" s="475"/>
      <c r="B10" s="476"/>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row>
    <row r="11" spans="1:27" ht="15" customHeight="1" thickBot="1">
      <c r="A11" s="479"/>
      <c r="B11" s="480" t="s">
        <v>259</v>
      </c>
      <c r="C11" s="71">
        <f aca="true" t="shared" si="0" ref="C11:W11">SUM(C7:C9)</f>
        <v>0</v>
      </c>
      <c r="D11" s="71">
        <f t="shared" si="0"/>
        <v>0</v>
      </c>
      <c r="E11" s="71">
        <f t="shared" si="0"/>
        <v>0</v>
      </c>
      <c r="F11" s="71">
        <f t="shared" si="0"/>
        <v>0</v>
      </c>
      <c r="G11" s="71">
        <f t="shared" si="0"/>
        <v>0</v>
      </c>
      <c r="H11" s="71">
        <f t="shared" si="0"/>
        <v>0</v>
      </c>
      <c r="I11" s="71">
        <f t="shared" si="0"/>
        <v>0</v>
      </c>
      <c r="J11" s="71">
        <f t="shared" si="0"/>
        <v>0</v>
      </c>
      <c r="K11" s="71">
        <f t="shared" si="0"/>
        <v>0</v>
      </c>
      <c r="L11" s="71">
        <f t="shared" si="0"/>
        <v>0</v>
      </c>
      <c r="M11" s="71">
        <f t="shared" si="0"/>
        <v>0</v>
      </c>
      <c r="N11" s="71">
        <f t="shared" si="0"/>
        <v>0</v>
      </c>
      <c r="O11" s="71">
        <f t="shared" si="0"/>
        <v>0</v>
      </c>
      <c r="P11" s="71">
        <f t="shared" si="0"/>
        <v>0</v>
      </c>
      <c r="Q11" s="71">
        <f t="shared" si="0"/>
        <v>0</v>
      </c>
      <c r="R11" s="71">
        <f t="shared" si="0"/>
        <v>0</v>
      </c>
      <c r="S11" s="71">
        <f t="shared" si="0"/>
        <v>0</v>
      </c>
      <c r="T11" s="71">
        <f t="shared" si="0"/>
        <v>0</v>
      </c>
      <c r="U11" s="71">
        <f t="shared" si="0"/>
        <v>0</v>
      </c>
      <c r="V11" s="71">
        <f t="shared" si="0"/>
        <v>0</v>
      </c>
      <c r="W11" s="71">
        <f t="shared" si="0"/>
        <v>0</v>
      </c>
      <c r="X11" s="71">
        <f>SUM(X7:X9)</f>
        <v>0</v>
      </c>
      <c r="Y11" s="71">
        <f>SUM(Y7:Y9)</f>
        <v>0</v>
      </c>
      <c r="Z11" s="71">
        <f>SUM(Z7:Z9)</f>
        <v>0</v>
      </c>
      <c r="AA11" s="71">
        <f>SUM(AA7:AA9)</f>
        <v>0</v>
      </c>
    </row>
    <row r="12" ht="18.75" customHeight="1"/>
  </sheetData>
  <sheetProtection/>
  <mergeCells count="17">
    <mergeCell ref="A4:A5"/>
    <mergeCell ref="P1:AA1"/>
    <mergeCell ref="Q2:T2"/>
    <mergeCell ref="A3:O3"/>
    <mergeCell ref="P3:AA3"/>
    <mergeCell ref="N2:O2"/>
    <mergeCell ref="B2:E2"/>
    <mergeCell ref="A1:O1"/>
    <mergeCell ref="Z2:AA2"/>
    <mergeCell ref="B4:B5"/>
    <mergeCell ref="C4:G4"/>
    <mergeCell ref="H4:K4"/>
    <mergeCell ref="L4:O4"/>
    <mergeCell ref="P4:S4"/>
    <mergeCell ref="F2:J2"/>
    <mergeCell ref="X4:AA4"/>
    <mergeCell ref="T4:W4"/>
  </mergeCells>
  <printOptions gridLines="1" horizontalCentered="1"/>
  <pageMargins left="0.42" right="0.27" top="0.62" bottom="0.5" header="0.25" footer="0.25"/>
  <pageSetup fitToWidth="2" horizontalDpi="600" verticalDpi="600" orientation="landscape" paperSize="9" scale="76"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A1:F25"/>
  <sheetViews>
    <sheetView view="pageBreakPreview" zoomScaleNormal="75" zoomScaleSheetLayoutView="100" workbookViewId="0" topLeftCell="A1">
      <selection activeCell="A2" sqref="A2:F2"/>
    </sheetView>
  </sheetViews>
  <sheetFormatPr defaultColWidth="9.140625" defaultRowHeight="12.75"/>
  <cols>
    <col min="1" max="1" width="9.140625" style="693" customWidth="1"/>
    <col min="2" max="2" width="34.8515625" style="693" customWidth="1"/>
    <col min="3" max="3" width="9.00390625" style="693" customWidth="1"/>
    <col min="4" max="4" width="12.421875" style="693" customWidth="1"/>
    <col min="5" max="5" width="13.00390625" style="693" customWidth="1"/>
    <col min="6" max="6" width="13.57421875" style="693" customWidth="1"/>
    <col min="7" max="16384" width="9.140625" style="693" customWidth="1"/>
  </cols>
  <sheetData>
    <row r="1" spans="1:6" ht="12.75">
      <c r="A1" s="906" t="str">
        <f>'F15'!A1:O1</f>
        <v>Name of the Generating Company/Station (Thermal)</v>
      </c>
      <c r="B1" s="906"/>
      <c r="C1" s="906"/>
      <c r="D1" s="906"/>
      <c r="E1" s="906"/>
      <c r="F1" s="906"/>
    </row>
    <row r="2" spans="1:6" ht="19.5" customHeight="1">
      <c r="A2" s="907" t="s">
        <v>599</v>
      </c>
      <c r="B2" s="908"/>
      <c r="C2" s="908"/>
      <c r="D2" s="908"/>
      <c r="E2" s="908"/>
      <c r="F2" s="908"/>
    </row>
    <row r="3" spans="1:6" ht="18.75" customHeight="1">
      <c r="A3" s="694"/>
      <c r="B3" s="702"/>
      <c r="C3" s="702"/>
      <c r="D3" s="702"/>
      <c r="E3" s="703" t="s">
        <v>596</v>
      </c>
      <c r="F3" s="702"/>
    </row>
    <row r="4" spans="1:6" ht="12.75">
      <c r="A4" s="695"/>
      <c r="B4" s="698" t="s">
        <v>589</v>
      </c>
      <c r="C4" s="696"/>
      <c r="D4" s="911" t="s">
        <v>570</v>
      </c>
      <c r="E4" s="911"/>
      <c r="F4" s="911"/>
    </row>
    <row r="5" spans="1:6" ht="12.75">
      <c r="A5" s="695"/>
      <c r="B5" s="698"/>
      <c r="C5" s="696"/>
      <c r="D5" s="696"/>
      <c r="E5" s="696"/>
      <c r="F5" s="696"/>
    </row>
    <row r="6" spans="1:6" ht="12.75">
      <c r="A6" s="695"/>
      <c r="B6" s="695"/>
      <c r="C6" s="695"/>
      <c r="D6" s="695"/>
      <c r="E6" s="695"/>
      <c r="F6" s="695"/>
    </row>
    <row r="7" spans="1:6" ht="39.75" customHeight="1">
      <c r="A7" s="695"/>
      <c r="B7" s="699" t="s">
        <v>571</v>
      </c>
      <c r="C7" s="699" t="s">
        <v>572</v>
      </c>
      <c r="D7" s="700" t="s">
        <v>593</v>
      </c>
      <c r="E7" s="700" t="s">
        <v>594</v>
      </c>
      <c r="F7" s="700" t="s">
        <v>595</v>
      </c>
    </row>
    <row r="8" spans="1:6" ht="24.75" customHeight="1">
      <c r="A8" s="695"/>
      <c r="B8" s="701" t="s">
        <v>600</v>
      </c>
      <c r="C8" s="701" t="s">
        <v>573</v>
      </c>
      <c r="D8" s="697"/>
      <c r="E8" s="697"/>
      <c r="F8" s="697"/>
    </row>
    <row r="9" spans="1:6" ht="27" customHeight="1">
      <c r="A9" s="695"/>
      <c r="B9" s="701" t="s">
        <v>574</v>
      </c>
      <c r="C9" s="701" t="s">
        <v>573</v>
      </c>
      <c r="D9" s="697"/>
      <c r="E9" s="697"/>
      <c r="F9" s="697"/>
    </row>
    <row r="10" spans="1:6" ht="21.75" customHeight="1">
      <c r="A10" s="695"/>
      <c r="B10" s="701" t="s">
        <v>575</v>
      </c>
      <c r="C10" s="701" t="s">
        <v>573</v>
      </c>
      <c r="D10" s="697"/>
      <c r="E10" s="697"/>
      <c r="F10" s="697"/>
    </row>
    <row r="11" spans="1:6" ht="25.5" customHeight="1">
      <c r="A11" s="695"/>
      <c r="B11" s="701" t="s">
        <v>576</v>
      </c>
      <c r="C11" s="701" t="s">
        <v>573</v>
      </c>
      <c r="D11" s="697"/>
      <c r="E11" s="697"/>
      <c r="F11" s="697"/>
    </row>
    <row r="12" spans="1:6" ht="21.75" customHeight="1">
      <c r="A12" s="695"/>
      <c r="B12" s="701" t="s">
        <v>577</v>
      </c>
      <c r="C12" s="701" t="s">
        <v>573</v>
      </c>
      <c r="D12" s="697"/>
      <c r="E12" s="697"/>
      <c r="F12" s="697"/>
    </row>
    <row r="13" spans="1:6" ht="27" customHeight="1">
      <c r="A13" s="695"/>
      <c r="B13" s="701" t="s">
        <v>578</v>
      </c>
      <c r="C13" s="701" t="s">
        <v>579</v>
      </c>
      <c r="D13" s="697"/>
      <c r="E13" s="697"/>
      <c r="F13" s="697"/>
    </row>
    <row r="14" spans="1:6" ht="27" customHeight="1">
      <c r="A14" s="695"/>
      <c r="B14" s="701" t="s">
        <v>591</v>
      </c>
      <c r="C14" s="701" t="s">
        <v>579</v>
      </c>
      <c r="D14" s="697"/>
      <c r="E14" s="697"/>
      <c r="F14" s="697"/>
    </row>
    <row r="15" spans="1:6" ht="20.25" customHeight="1">
      <c r="A15" s="695"/>
      <c r="B15" s="701" t="s">
        <v>580</v>
      </c>
      <c r="C15" s="701" t="s">
        <v>579</v>
      </c>
      <c r="D15" s="697"/>
      <c r="E15" s="697"/>
      <c r="F15" s="697"/>
    </row>
    <row r="16" spans="1:6" ht="26.25" customHeight="1">
      <c r="A16" s="695"/>
      <c r="B16" s="701" t="s">
        <v>581</v>
      </c>
      <c r="C16" s="701" t="s">
        <v>582</v>
      </c>
      <c r="D16" s="697"/>
      <c r="E16" s="697"/>
      <c r="F16" s="697"/>
    </row>
    <row r="17" spans="1:6" ht="24.75" customHeight="1">
      <c r="A17" s="695"/>
      <c r="B17" s="701" t="s">
        <v>583</v>
      </c>
      <c r="C17" s="701" t="s">
        <v>582</v>
      </c>
      <c r="D17" s="697"/>
      <c r="E17" s="697"/>
      <c r="F17" s="697"/>
    </row>
    <row r="18" spans="1:6" ht="21" customHeight="1">
      <c r="A18" s="695"/>
      <c r="B18" s="701" t="s">
        <v>584</v>
      </c>
      <c r="C18" s="701" t="s">
        <v>582</v>
      </c>
      <c r="D18" s="697"/>
      <c r="E18" s="697"/>
      <c r="F18" s="697"/>
    </row>
    <row r="19" spans="1:6" ht="31.5" customHeight="1">
      <c r="A19" s="695"/>
      <c r="B19" s="701" t="s">
        <v>592</v>
      </c>
      <c r="C19" s="701" t="s">
        <v>582</v>
      </c>
      <c r="D19" s="697"/>
      <c r="E19" s="697"/>
      <c r="F19" s="697"/>
    </row>
    <row r="20" spans="1:6" ht="24.75" customHeight="1">
      <c r="A20" s="695"/>
      <c r="B20" s="701" t="s">
        <v>585</v>
      </c>
      <c r="C20" s="701" t="s">
        <v>582</v>
      </c>
      <c r="D20" s="697"/>
      <c r="E20" s="697"/>
      <c r="F20" s="697"/>
    </row>
    <row r="21" spans="1:6" ht="29.25" customHeight="1">
      <c r="A21" s="695"/>
      <c r="B21" s="701" t="s">
        <v>586</v>
      </c>
      <c r="C21" s="701" t="s">
        <v>582</v>
      </c>
      <c r="D21" s="697"/>
      <c r="E21" s="697"/>
      <c r="F21" s="697"/>
    </row>
    <row r="22" spans="1:6" ht="15" customHeight="1">
      <c r="A22" s="695"/>
      <c r="B22" s="697"/>
      <c r="C22" s="697"/>
      <c r="D22" s="697"/>
      <c r="E22" s="697"/>
      <c r="F22" s="697"/>
    </row>
    <row r="23" spans="1:6" ht="24.75" customHeight="1">
      <c r="A23" s="695"/>
      <c r="B23" s="697" t="s">
        <v>587</v>
      </c>
      <c r="C23" s="697" t="s">
        <v>588</v>
      </c>
      <c r="D23" s="697"/>
      <c r="E23" s="697"/>
      <c r="F23" s="697"/>
    </row>
    <row r="24" spans="1:6" ht="44.25" customHeight="1">
      <c r="A24" s="695"/>
      <c r="B24" s="909" t="s">
        <v>590</v>
      </c>
      <c r="C24" s="909"/>
      <c r="D24" s="909"/>
      <c r="E24" s="909"/>
      <c r="F24" s="910"/>
    </row>
    <row r="25" spans="1:6" ht="12.75">
      <c r="A25" s="695"/>
      <c r="B25" s="695"/>
      <c r="C25" s="695"/>
      <c r="D25" s="695"/>
      <c r="E25" s="695"/>
      <c r="F25" s="695"/>
    </row>
  </sheetData>
  <sheetProtection/>
  <mergeCells count="4">
    <mergeCell ref="A1:F1"/>
    <mergeCell ref="A2:F2"/>
    <mergeCell ref="B24:F24"/>
    <mergeCell ref="D4:F4"/>
  </mergeCells>
  <printOptions/>
  <pageMargins left="0.75" right="0.75" top="1" bottom="1" header="0.5" footer="0.5"/>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1:BO10"/>
  <sheetViews>
    <sheetView view="pageBreakPreview" zoomScale="90" zoomScaleNormal="75" zoomScaleSheetLayoutView="90" zoomScalePageLayoutView="0" workbookViewId="0" topLeftCell="A1">
      <pane xSplit="2" ySplit="5" topLeftCell="C6" activePane="bottomRight" state="frozen"/>
      <selection pane="topLeft" activeCell="I34" sqref="I34"/>
      <selection pane="topRight" activeCell="I34" sqref="I34"/>
      <selection pane="bottomLeft" activeCell="I34" sqref="I34"/>
      <selection pane="bottomRight" activeCell="H6" sqref="H6"/>
    </sheetView>
  </sheetViews>
  <sheetFormatPr defaultColWidth="9.140625" defaultRowHeight="12.75"/>
  <cols>
    <col min="1" max="1" width="5.8515625" style="153" customWidth="1"/>
    <col min="2" max="2" width="16.57421875" style="153" customWidth="1"/>
    <col min="3" max="3" width="10.7109375" style="153" customWidth="1"/>
    <col min="4" max="4" width="16.00390625" style="153" bestFit="1" customWidth="1"/>
    <col min="5" max="8" width="10.7109375" style="153" customWidth="1"/>
    <col min="9" max="67" width="9.140625" style="484" customWidth="1"/>
    <col min="68" max="16384" width="9.140625" style="153" customWidth="1"/>
  </cols>
  <sheetData>
    <row r="1" spans="1:8" ht="15" customHeight="1">
      <c r="A1" s="738" t="str">
        <f>Index!A1</f>
        <v>Name of the Generating Company/Station (Thermal)</v>
      </c>
      <c r="B1" s="738"/>
      <c r="C1" s="738"/>
      <c r="D1" s="738"/>
      <c r="E1" s="738"/>
      <c r="F1" s="738"/>
      <c r="G1" s="738"/>
      <c r="H1" s="738"/>
    </row>
    <row r="2" spans="1:67" s="588" customFormat="1" ht="15" customHeight="1" thickBot="1">
      <c r="A2" s="913" t="s">
        <v>160</v>
      </c>
      <c r="B2" s="913"/>
      <c r="C2" s="913"/>
      <c r="D2" s="913"/>
      <c r="E2" s="913"/>
      <c r="F2" s="913"/>
      <c r="G2" s="914" t="s">
        <v>253</v>
      </c>
      <c r="H2" s="914"/>
      <c r="I2" s="586"/>
      <c r="J2" s="586"/>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row>
    <row r="3" spans="1:8" ht="15" customHeight="1" thickBot="1">
      <c r="A3" s="915"/>
      <c r="B3" s="916"/>
      <c r="C3" s="916"/>
      <c r="D3" s="916"/>
      <c r="E3" s="916"/>
      <c r="F3" s="916"/>
      <c r="G3" s="916"/>
      <c r="H3" s="916"/>
    </row>
    <row r="4" spans="1:8" ht="15" customHeight="1">
      <c r="A4" s="754" t="s">
        <v>292</v>
      </c>
      <c r="B4" s="756" t="s">
        <v>98</v>
      </c>
      <c r="C4" s="756" t="s">
        <v>383</v>
      </c>
      <c r="D4" s="485" t="s">
        <v>382</v>
      </c>
      <c r="E4" s="756"/>
      <c r="F4" s="756"/>
      <c r="G4" s="756"/>
      <c r="H4" s="912"/>
    </row>
    <row r="5" spans="1:67" s="487" customFormat="1" ht="15" customHeight="1">
      <c r="A5" s="755"/>
      <c r="B5" s="757"/>
      <c r="C5" s="757"/>
      <c r="D5" s="84" t="s">
        <v>611</v>
      </c>
      <c r="E5" s="84" t="s">
        <v>613</v>
      </c>
      <c r="F5" s="84" t="s">
        <v>615</v>
      </c>
      <c r="G5" s="85" t="s">
        <v>617</v>
      </c>
      <c r="H5" s="85" t="s">
        <v>622</v>
      </c>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row>
    <row r="6" spans="1:8" s="484" customFormat="1" ht="15" customHeight="1">
      <c r="A6" s="488"/>
      <c r="B6" s="359"/>
      <c r="C6" s="359"/>
      <c r="D6" s="359"/>
      <c r="E6" s="359"/>
      <c r="F6" s="359"/>
      <c r="G6" s="359"/>
      <c r="H6" s="489"/>
    </row>
    <row r="7" spans="1:8" s="484" customFormat="1" ht="15" customHeight="1">
      <c r="A7" s="490">
        <v>1</v>
      </c>
      <c r="B7" s="491" t="s">
        <v>380</v>
      </c>
      <c r="C7" s="492" t="s">
        <v>327</v>
      </c>
      <c r="D7" s="493"/>
      <c r="E7" s="494"/>
      <c r="F7" s="495"/>
      <c r="G7" s="496"/>
      <c r="H7" s="497"/>
    </row>
    <row r="8" spans="1:8" s="484" customFormat="1" ht="15" customHeight="1">
      <c r="A8" s="490">
        <v>2</v>
      </c>
      <c r="B8" s="491" t="s">
        <v>1</v>
      </c>
      <c r="C8" s="492" t="s">
        <v>557</v>
      </c>
      <c r="D8" s="493"/>
      <c r="E8" s="494"/>
      <c r="F8" s="495"/>
      <c r="G8" s="496"/>
      <c r="H8" s="497"/>
    </row>
    <row r="9" spans="1:8" s="484" customFormat="1" ht="15" customHeight="1">
      <c r="A9" s="490">
        <v>3</v>
      </c>
      <c r="B9" s="491" t="s">
        <v>381</v>
      </c>
      <c r="C9" s="492" t="s">
        <v>557</v>
      </c>
      <c r="D9" s="493"/>
      <c r="E9" s="494"/>
      <c r="F9" s="495"/>
      <c r="G9" s="496"/>
      <c r="H9" s="497"/>
    </row>
    <row r="10" ht="25.5" customHeight="1">
      <c r="F10" s="498"/>
    </row>
  </sheetData>
  <sheetProtection/>
  <mergeCells count="8">
    <mergeCell ref="A2:F2"/>
    <mergeCell ref="A1:H1"/>
    <mergeCell ref="G2:H2"/>
    <mergeCell ref="A3:H3"/>
    <mergeCell ref="E4:H4"/>
    <mergeCell ref="B4:B5"/>
    <mergeCell ref="A4:A5"/>
    <mergeCell ref="C4:C5"/>
  </mergeCells>
  <printOptions gridLines="1" horizontalCentered="1"/>
  <pageMargins left="0.42" right="0.27" top="0.62" bottom="0.5" header="0.25" footer="0.25"/>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dimension ref="A1:AV20"/>
  <sheetViews>
    <sheetView view="pageBreakPreview" zoomScale="80" zoomScaleNormal="80" zoomScaleSheetLayoutView="80" zoomScalePageLayoutView="0" workbookViewId="0" topLeftCell="A1">
      <selection activeCell="A4" sqref="A4:A6"/>
    </sheetView>
  </sheetViews>
  <sheetFormatPr defaultColWidth="9.140625" defaultRowHeight="12.75"/>
  <cols>
    <col min="1" max="1" width="4.7109375" style="153" customWidth="1"/>
    <col min="2" max="2" width="12.00390625" style="153" customWidth="1"/>
    <col min="3" max="3" width="7.28125" style="153" customWidth="1"/>
    <col min="4" max="4" width="9.57421875" style="153" customWidth="1"/>
    <col min="5" max="5" width="8.421875" style="153" customWidth="1"/>
    <col min="6" max="6" width="11.140625" style="153" customWidth="1"/>
    <col min="7" max="7" width="9.28125" style="153" customWidth="1"/>
    <col min="8" max="8" width="7.28125" style="153" customWidth="1"/>
    <col min="9" max="10" width="8.57421875" style="153" customWidth="1"/>
    <col min="11" max="11" width="11.00390625" style="153" customWidth="1"/>
    <col min="12" max="12" width="9.28125" style="153" customWidth="1"/>
    <col min="13" max="13" width="7.28125" style="153" customWidth="1"/>
    <col min="14" max="14" width="8.8515625" style="153" customWidth="1"/>
    <col min="15" max="15" width="8.57421875" style="153" customWidth="1"/>
    <col min="16" max="16" width="11.140625" style="153" customWidth="1"/>
    <col min="17" max="17" width="9.28125" style="153" customWidth="1"/>
    <col min="18" max="18" width="7.28125" style="153" customWidth="1"/>
    <col min="19" max="20" width="8.8515625" style="153" customWidth="1"/>
    <col min="21" max="21" width="10.8515625" style="153" customWidth="1"/>
    <col min="22" max="22" width="9.28125" style="153" customWidth="1"/>
    <col min="23" max="23" width="7.28125" style="153" customWidth="1"/>
    <col min="24" max="24" width="8.57421875" style="153" customWidth="1"/>
    <col min="25" max="25" width="8.421875" style="153" customWidth="1"/>
    <col min="26" max="26" width="11.00390625" style="153" customWidth="1"/>
    <col min="27" max="27" width="9.28125" style="153" customWidth="1"/>
    <col min="28" max="28" width="7.28125" style="153" customWidth="1"/>
    <col min="29" max="29" width="9.421875" style="153" customWidth="1"/>
    <col min="30" max="30" width="8.57421875" style="153" customWidth="1"/>
    <col min="31" max="31" width="11.7109375" style="153" customWidth="1"/>
    <col min="32" max="32" width="9.57421875" style="153" customWidth="1"/>
    <col min="33" max="39" width="9.140625" style="153" customWidth="1"/>
    <col min="40" max="40" width="6.57421875" style="153" customWidth="1"/>
    <col min="41" max="47" width="9.140625" style="153" hidden="1" customWidth="1"/>
    <col min="48" max="16384" width="9.140625" style="153" customWidth="1"/>
  </cols>
  <sheetData>
    <row r="1" spans="1:32" ht="15" customHeight="1">
      <c r="A1" s="502"/>
      <c r="B1" s="502"/>
      <c r="C1" s="502"/>
      <c r="D1" s="502"/>
      <c r="E1" s="502"/>
      <c r="F1" s="738" t="str">
        <f>Index!A1</f>
        <v>Name of the Generating Company/Station (Thermal)</v>
      </c>
      <c r="G1" s="738"/>
      <c r="H1" s="738"/>
      <c r="I1" s="738"/>
      <c r="J1" s="738"/>
      <c r="K1" s="738"/>
      <c r="L1" s="738"/>
      <c r="M1" s="738"/>
      <c r="N1" s="502"/>
      <c r="O1" s="502"/>
      <c r="P1" s="502"/>
      <c r="Q1" s="502"/>
      <c r="R1" s="502"/>
      <c r="S1" s="502"/>
      <c r="T1" s="502"/>
      <c r="U1" s="502"/>
      <c r="V1" s="502"/>
      <c r="W1" s="738" t="str">
        <f>Index!A1</f>
        <v>Name of the Generating Company/Station (Thermal)</v>
      </c>
      <c r="X1" s="738"/>
      <c r="Y1" s="738"/>
      <c r="Z1" s="738"/>
      <c r="AA1" s="738"/>
      <c r="AB1" s="738"/>
      <c r="AC1" s="738"/>
      <c r="AD1" s="738"/>
      <c r="AE1" s="738"/>
      <c r="AF1" s="738"/>
    </row>
    <row r="2" spans="1:48" s="239" customFormat="1" ht="15" customHeight="1">
      <c r="A2" s="238"/>
      <c r="B2" s="238"/>
      <c r="C2" s="238"/>
      <c r="D2" s="238"/>
      <c r="E2" s="238"/>
      <c r="F2" s="740" t="s">
        <v>377</v>
      </c>
      <c r="G2" s="740"/>
      <c r="H2" s="740"/>
      <c r="I2" s="740"/>
      <c r="J2" s="740"/>
      <c r="K2" s="740"/>
      <c r="L2" s="740"/>
      <c r="M2" s="238"/>
      <c r="N2" s="238"/>
      <c r="O2" s="238"/>
      <c r="P2" s="739" t="s">
        <v>252</v>
      </c>
      <c r="Q2" s="739"/>
      <c r="R2" s="238"/>
      <c r="S2" s="238"/>
      <c r="U2" s="739"/>
      <c r="V2" s="739"/>
      <c r="W2" s="740" t="s">
        <v>377</v>
      </c>
      <c r="X2" s="740"/>
      <c r="Y2" s="740"/>
      <c r="Z2" s="740"/>
      <c r="AA2" s="740"/>
      <c r="AB2" s="740"/>
      <c r="AC2" s="740"/>
      <c r="AD2" s="238"/>
      <c r="AE2" s="739" t="s">
        <v>252</v>
      </c>
      <c r="AF2" s="739"/>
      <c r="AG2" s="153"/>
      <c r="AV2" s="153"/>
    </row>
    <row r="3" spans="1:32" ht="13.5" customHeight="1" thickBot="1">
      <c r="A3" s="735"/>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row>
    <row r="4" spans="1:39" s="500" customFormat="1" ht="15" customHeight="1" thickBot="1">
      <c r="A4" s="730" t="s">
        <v>292</v>
      </c>
      <c r="B4" s="730" t="s">
        <v>376</v>
      </c>
      <c r="C4" s="754" t="s">
        <v>625</v>
      </c>
      <c r="D4" s="756"/>
      <c r="E4" s="756"/>
      <c r="F4" s="756"/>
      <c r="G4" s="741"/>
      <c r="H4" s="754" t="s">
        <v>626</v>
      </c>
      <c r="I4" s="756"/>
      <c r="J4" s="756"/>
      <c r="K4" s="756"/>
      <c r="L4" s="741"/>
      <c r="M4" s="754" t="s">
        <v>627</v>
      </c>
      <c r="N4" s="756"/>
      <c r="O4" s="756"/>
      <c r="P4" s="756"/>
      <c r="Q4" s="741"/>
      <c r="R4" s="754" t="s">
        <v>628</v>
      </c>
      <c r="S4" s="756"/>
      <c r="T4" s="756"/>
      <c r="U4" s="756"/>
      <c r="V4" s="741"/>
      <c r="W4" s="754" t="s">
        <v>629</v>
      </c>
      <c r="X4" s="756"/>
      <c r="Y4" s="756"/>
      <c r="Z4" s="756"/>
      <c r="AA4" s="741"/>
      <c r="AB4" s="754" t="s">
        <v>630</v>
      </c>
      <c r="AC4" s="756"/>
      <c r="AD4" s="756"/>
      <c r="AE4" s="756"/>
      <c r="AF4" s="741"/>
      <c r="AG4" s="499"/>
      <c r="AH4" s="499"/>
      <c r="AI4" s="499"/>
      <c r="AJ4" s="499"/>
      <c r="AK4" s="499"/>
      <c r="AL4" s="499"/>
      <c r="AM4" s="499"/>
    </row>
    <row r="5" spans="1:39" ht="60" customHeight="1">
      <c r="A5" s="731"/>
      <c r="B5" s="731"/>
      <c r="C5" s="271" t="s">
        <v>13</v>
      </c>
      <c r="D5" s="272" t="s">
        <v>380</v>
      </c>
      <c r="E5" s="272" t="s">
        <v>1</v>
      </c>
      <c r="F5" s="272" t="s">
        <v>375</v>
      </c>
      <c r="G5" s="252" t="s">
        <v>285</v>
      </c>
      <c r="H5" s="271" t="s">
        <v>13</v>
      </c>
      <c r="I5" s="272" t="s">
        <v>380</v>
      </c>
      <c r="J5" s="272" t="s">
        <v>1</v>
      </c>
      <c r="K5" s="272" t="s">
        <v>375</v>
      </c>
      <c r="L5" s="252" t="s">
        <v>285</v>
      </c>
      <c r="M5" s="271" t="s">
        <v>13</v>
      </c>
      <c r="N5" s="272" t="s">
        <v>380</v>
      </c>
      <c r="O5" s="272" t="s">
        <v>1</v>
      </c>
      <c r="P5" s="272" t="s">
        <v>375</v>
      </c>
      <c r="Q5" s="252" t="s">
        <v>285</v>
      </c>
      <c r="R5" s="271" t="s">
        <v>13</v>
      </c>
      <c r="S5" s="272" t="s">
        <v>380</v>
      </c>
      <c r="T5" s="272" t="s">
        <v>1</v>
      </c>
      <c r="U5" s="272" t="s">
        <v>375</v>
      </c>
      <c r="V5" s="252" t="s">
        <v>285</v>
      </c>
      <c r="W5" s="271" t="s">
        <v>13</v>
      </c>
      <c r="X5" s="272" t="s">
        <v>380</v>
      </c>
      <c r="Y5" s="272" t="s">
        <v>1</v>
      </c>
      <c r="Z5" s="272" t="s">
        <v>375</v>
      </c>
      <c r="AA5" s="252" t="s">
        <v>285</v>
      </c>
      <c r="AB5" s="271" t="s">
        <v>13</v>
      </c>
      <c r="AC5" s="272" t="s">
        <v>380</v>
      </c>
      <c r="AD5" s="272" t="s">
        <v>1</v>
      </c>
      <c r="AE5" s="272" t="s">
        <v>375</v>
      </c>
      <c r="AF5" s="252" t="s">
        <v>285</v>
      </c>
      <c r="AG5" s="484"/>
      <c r="AH5" s="484"/>
      <c r="AI5" s="484"/>
      <c r="AJ5" s="484"/>
      <c r="AK5" s="484"/>
      <c r="AL5" s="484"/>
      <c r="AM5" s="484"/>
    </row>
    <row r="6" spans="1:39" ht="15" customHeight="1" thickBot="1">
      <c r="A6" s="724"/>
      <c r="B6" s="724"/>
      <c r="C6" s="273" t="s">
        <v>50</v>
      </c>
      <c r="D6" s="274" t="s">
        <v>327</v>
      </c>
      <c r="E6" s="274" t="s">
        <v>327</v>
      </c>
      <c r="F6" s="274" t="s">
        <v>327</v>
      </c>
      <c r="G6" s="275" t="s">
        <v>327</v>
      </c>
      <c r="H6" s="273" t="s">
        <v>50</v>
      </c>
      <c r="I6" s="274" t="s">
        <v>327</v>
      </c>
      <c r="J6" s="274" t="s">
        <v>327</v>
      </c>
      <c r="K6" s="274" t="s">
        <v>327</v>
      </c>
      <c r="L6" s="275" t="s">
        <v>327</v>
      </c>
      <c r="M6" s="273" t="s">
        <v>50</v>
      </c>
      <c r="N6" s="274" t="s">
        <v>327</v>
      </c>
      <c r="O6" s="274" t="s">
        <v>327</v>
      </c>
      <c r="P6" s="274" t="s">
        <v>327</v>
      </c>
      <c r="Q6" s="275" t="s">
        <v>327</v>
      </c>
      <c r="R6" s="273" t="s">
        <v>50</v>
      </c>
      <c r="S6" s="274" t="s">
        <v>327</v>
      </c>
      <c r="T6" s="274" t="s">
        <v>327</v>
      </c>
      <c r="U6" s="274" t="s">
        <v>327</v>
      </c>
      <c r="V6" s="275" t="s">
        <v>327</v>
      </c>
      <c r="W6" s="273" t="s">
        <v>50</v>
      </c>
      <c r="X6" s="274" t="s">
        <v>327</v>
      </c>
      <c r="Y6" s="274" t="s">
        <v>327</v>
      </c>
      <c r="Z6" s="274" t="s">
        <v>327</v>
      </c>
      <c r="AA6" s="275" t="s">
        <v>327</v>
      </c>
      <c r="AB6" s="273" t="s">
        <v>50</v>
      </c>
      <c r="AC6" s="274" t="s">
        <v>327</v>
      </c>
      <c r="AD6" s="274" t="s">
        <v>327</v>
      </c>
      <c r="AE6" s="274" t="s">
        <v>327</v>
      </c>
      <c r="AF6" s="275" t="s">
        <v>327</v>
      </c>
      <c r="AG6" s="484"/>
      <c r="AH6" s="484"/>
      <c r="AI6" s="484"/>
      <c r="AJ6" s="484"/>
      <c r="AK6" s="484"/>
      <c r="AL6" s="484"/>
      <c r="AM6" s="484"/>
    </row>
    <row r="7" spans="1:39" ht="15" customHeight="1">
      <c r="A7" s="276"/>
      <c r="B7" s="276"/>
      <c r="C7" s="277"/>
      <c r="D7" s="278"/>
      <c r="E7" s="279"/>
      <c r="F7" s="280"/>
      <c r="G7" s="281"/>
      <c r="H7" s="277"/>
      <c r="I7" s="278"/>
      <c r="J7" s="279"/>
      <c r="K7" s="280"/>
      <c r="L7" s="281"/>
      <c r="M7" s="277"/>
      <c r="N7" s="278"/>
      <c r="O7" s="279"/>
      <c r="P7" s="280"/>
      <c r="Q7" s="281"/>
      <c r="R7" s="277"/>
      <c r="S7" s="278"/>
      <c r="T7" s="279"/>
      <c r="U7" s="280"/>
      <c r="V7" s="281"/>
      <c r="W7" s="277"/>
      <c r="X7" s="278"/>
      <c r="Y7" s="279"/>
      <c r="Z7" s="280"/>
      <c r="AA7" s="281"/>
      <c r="AB7" s="277"/>
      <c r="AC7" s="278"/>
      <c r="AD7" s="279"/>
      <c r="AE7" s="280"/>
      <c r="AF7" s="281"/>
      <c r="AG7" s="484"/>
      <c r="AH7" s="484"/>
      <c r="AI7" s="484"/>
      <c r="AJ7" s="484"/>
      <c r="AK7" s="484"/>
      <c r="AL7" s="484"/>
      <c r="AM7" s="484"/>
    </row>
    <row r="8" spans="1:39" ht="15" customHeight="1">
      <c r="A8" s="282">
        <v>1</v>
      </c>
      <c r="B8" s="283"/>
      <c r="C8" s="284"/>
      <c r="D8" s="285"/>
      <c r="E8" s="286"/>
      <c r="F8" s="287"/>
      <c r="G8" s="288">
        <f aca="true" t="shared" si="0" ref="G8:G13">SUM(D8:F8)</f>
        <v>0</v>
      </c>
      <c r="H8" s="284"/>
      <c r="I8" s="285"/>
      <c r="J8" s="286"/>
      <c r="K8" s="287"/>
      <c r="L8" s="288">
        <f aca="true" t="shared" si="1" ref="L8:L13">SUM(I8:K8)</f>
        <v>0</v>
      </c>
      <c r="M8" s="284"/>
      <c r="N8" s="285"/>
      <c r="O8" s="286"/>
      <c r="P8" s="287"/>
      <c r="Q8" s="288">
        <f aca="true" t="shared" si="2" ref="Q8:Q13">SUM(N8:P8)</f>
        <v>0</v>
      </c>
      <c r="R8" s="284"/>
      <c r="S8" s="285"/>
      <c r="T8" s="286"/>
      <c r="U8" s="287"/>
      <c r="V8" s="288">
        <f aca="true" t="shared" si="3" ref="V8:V13">SUM(S8:U8)</f>
        <v>0</v>
      </c>
      <c r="W8" s="284"/>
      <c r="X8" s="285"/>
      <c r="Y8" s="286"/>
      <c r="Z8" s="287"/>
      <c r="AA8" s="288">
        <f aca="true" t="shared" si="4" ref="AA8:AA13">SUM(X8:Z8)</f>
        <v>0</v>
      </c>
      <c r="AB8" s="284"/>
      <c r="AC8" s="285"/>
      <c r="AD8" s="286"/>
      <c r="AE8" s="287"/>
      <c r="AF8" s="288">
        <f aca="true" t="shared" si="5" ref="AF8:AF13">SUM(AC8:AE8)</f>
        <v>0</v>
      </c>
      <c r="AG8" s="484"/>
      <c r="AH8" s="484"/>
      <c r="AI8" s="484"/>
      <c r="AJ8" s="484"/>
      <c r="AK8" s="484"/>
      <c r="AL8" s="484"/>
      <c r="AM8" s="484"/>
    </row>
    <row r="9" spans="1:39" ht="15" customHeight="1">
      <c r="A9" s="282">
        <v>2</v>
      </c>
      <c r="B9" s="283"/>
      <c r="C9" s="284"/>
      <c r="D9" s="285"/>
      <c r="E9" s="286"/>
      <c r="F9" s="287"/>
      <c r="G9" s="288">
        <f t="shared" si="0"/>
        <v>0</v>
      </c>
      <c r="H9" s="284"/>
      <c r="I9" s="285"/>
      <c r="J9" s="286"/>
      <c r="K9" s="287"/>
      <c r="L9" s="288">
        <f t="shared" si="1"/>
        <v>0</v>
      </c>
      <c r="M9" s="284"/>
      <c r="N9" s="285"/>
      <c r="O9" s="286"/>
      <c r="P9" s="287"/>
      <c r="Q9" s="288">
        <f t="shared" si="2"/>
        <v>0</v>
      </c>
      <c r="R9" s="284"/>
      <c r="S9" s="285"/>
      <c r="T9" s="286"/>
      <c r="U9" s="287"/>
      <c r="V9" s="288">
        <f t="shared" si="3"/>
        <v>0</v>
      </c>
      <c r="W9" s="284"/>
      <c r="X9" s="285"/>
      <c r="Y9" s="286"/>
      <c r="Z9" s="287"/>
      <c r="AA9" s="288">
        <f t="shared" si="4"/>
        <v>0</v>
      </c>
      <c r="AB9" s="284"/>
      <c r="AC9" s="285"/>
      <c r="AD9" s="286"/>
      <c r="AE9" s="287"/>
      <c r="AF9" s="288">
        <f t="shared" si="5"/>
        <v>0</v>
      </c>
      <c r="AG9" s="484"/>
      <c r="AH9" s="484"/>
      <c r="AI9" s="484"/>
      <c r="AJ9" s="484"/>
      <c r="AK9" s="484"/>
      <c r="AL9" s="484"/>
      <c r="AM9" s="484"/>
    </row>
    <row r="10" spans="1:39" ht="15" customHeight="1">
      <c r="A10" s="282">
        <v>3</v>
      </c>
      <c r="B10" s="283"/>
      <c r="C10" s="284"/>
      <c r="D10" s="285"/>
      <c r="E10" s="286"/>
      <c r="F10" s="287"/>
      <c r="G10" s="288">
        <f t="shared" si="0"/>
        <v>0</v>
      </c>
      <c r="H10" s="284"/>
      <c r="I10" s="285"/>
      <c r="J10" s="286"/>
      <c r="K10" s="287"/>
      <c r="L10" s="288">
        <f t="shared" si="1"/>
        <v>0</v>
      </c>
      <c r="M10" s="284"/>
      <c r="N10" s="285"/>
      <c r="O10" s="286"/>
      <c r="P10" s="287"/>
      <c r="Q10" s="288">
        <f t="shared" si="2"/>
        <v>0</v>
      </c>
      <c r="R10" s="284"/>
      <c r="S10" s="285"/>
      <c r="T10" s="286"/>
      <c r="U10" s="287"/>
      <c r="V10" s="288">
        <f t="shared" si="3"/>
        <v>0</v>
      </c>
      <c r="W10" s="284"/>
      <c r="X10" s="285"/>
      <c r="Y10" s="286"/>
      <c r="Z10" s="287"/>
      <c r="AA10" s="288">
        <f t="shared" si="4"/>
        <v>0</v>
      </c>
      <c r="AB10" s="284"/>
      <c r="AC10" s="285"/>
      <c r="AD10" s="286"/>
      <c r="AE10" s="287"/>
      <c r="AF10" s="288">
        <f t="shared" si="5"/>
        <v>0</v>
      </c>
      <c r="AG10" s="484"/>
      <c r="AH10" s="484"/>
      <c r="AI10" s="484"/>
      <c r="AJ10" s="484"/>
      <c r="AK10" s="484"/>
      <c r="AL10" s="484"/>
      <c r="AM10" s="484"/>
    </row>
    <row r="11" spans="1:39" ht="15" customHeight="1">
      <c r="A11" s="282">
        <v>4</v>
      </c>
      <c r="B11" s="283"/>
      <c r="C11" s="284"/>
      <c r="D11" s="285"/>
      <c r="E11" s="286"/>
      <c r="F11" s="287"/>
      <c r="G11" s="288">
        <f t="shared" si="0"/>
        <v>0</v>
      </c>
      <c r="H11" s="284"/>
      <c r="I11" s="285"/>
      <c r="J11" s="286"/>
      <c r="K11" s="287"/>
      <c r="L11" s="288">
        <f t="shared" si="1"/>
        <v>0</v>
      </c>
      <c r="M11" s="284"/>
      <c r="N11" s="285"/>
      <c r="O11" s="286"/>
      <c r="P11" s="287"/>
      <c r="Q11" s="288">
        <f t="shared" si="2"/>
        <v>0</v>
      </c>
      <c r="R11" s="284"/>
      <c r="S11" s="285"/>
      <c r="T11" s="286"/>
      <c r="U11" s="287"/>
      <c r="V11" s="288">
        <f t="shared" si="3"/>
        <v>0</v>
      </c>
      <c r="W11" s="284"/>
      <c r="X11" s="285"/>
      <c r="Y11" s="286"/>
      <c r="Z11" s="287"/>
      <c r="AA11" s="288">
        <f t="shared" si="4"/>
        <v>0</v>
      </c>
      <c r="AB11" s="284"/>
      <c r="AC11" s="285"/>
      <c r="AD11" s="286"/>
      <c r="AE11" s="287"/>
      <c r="AF11" s="288">
        <f t="shared" si="5"/>
        <v>0</v>
      </c>
      <c r="AG11" s="484"/>
      <c r="AH11" s="484"/>
      <c r="AI11" s="484"/>
      <c r="AJ11" s="484"/>
      <c r="AK11" s="484"/>
      <c r="AL11" s="484"/>
      <c r="AM11" s="484"/>
    </row>
    <row r="12" spans="1:39" ht="15" customHeight="1">
      <c r="A12" s="282">
        <v>5</v>
      </c>
      <c r="B12" s="283"/>
      <c r="C12" s="284"/>
      <c r="D12" s="285"/>
      <c r="E12" s="286"/>
      <c r="F12" s="287"/>
      <c r="G12" s="288">
        <f t="shared" si="0"/>
        <v>0</v>
      </c>
      <c r="H12" s="284"/>
      <c r="I12" s="285"/>
      <c r="J12" s="286"/>
      <c r="K12" s="287"/>
      <c r="L12" s="288">
        <f t="shared" si="1"/>
        <v>0</v>
      </c>
      <c r="M12" s="284"/>
      <c r="N12" s="285"/>
      <c r="O12" s="286"/>
      <c r="P12" s="287"/>
      <c r="Q12" s="288">
        <f t="shared" si="2"/>
        <v>0</v>
      </c>
      <c r="R12" s="284"/>
      <c r="S12" s="285"/>
      <c r="T12" s="286"/>
      <c r="U12" s="287"/>
      <c r="V12" s="288">
        <f t="shared" si="3"/>
        <v>0</v>
      </c>
      <c r="W12" s="284"/>
      <c r="X12" s="285"/>
      <c r="Y12" s="286"/>
      <c r="Z12" s="287"/>
      <c r="AA12" s="288">
        <f t="shared" si="4"/>
        <v>0</v>
      </c>
      <c r="AB12" s="284"/>
      <c r="AC12" s="285"/>
      <c r="AD12" s="286"/>
      <c r="AE12" s="287"/>
      <c r="AF12" s="288">
        <f t="shared" si="5"/>
        <v>0</v>
      </c>
      <c r="AG12" s="484"/>
      <c r="AH12" s="484"/>
      <c r="AI12" s="484"/>
      <c r="AJ12" s="484"/>
      <c r="AK12" s="484"/>
      <c r="AL12" s="484"/>
      <c r="AM12" s="484"/>
    </row>
    <row r="13" spans="1:39" ht="15" customHeight="1">
      <c r="A13" s="282">
        <v>6</v>
      </c>
      <c r="B13" s="283"/>
      <c r="C13" s="284"/>
      <c r="D13" s="285"/>
      <c r="E13" s="286"/>
      <c r="F13" s="287"/>
      <c r="G13" s="288">
        <f t="shared" si="0"/>
        <v>0</v>
      </c>
      <c r="H13" s="284"/>
      <c r="I13" s="285"/>
      <c r="J13" s="286"/>
      <c r="K13" s="287"/>
      <c r="L13" s="288">
        <f t="shared" si="1"/>
        <v>0</v>
      </c>
      <c r="M13" s="284"/>
      <c r="N13" s="285"/>
      <c r="O13" s="286"/>
      <c r="P13" s="287"/>
      <c r="Q13" s="288">
        <f t="shared" si="2"/>
        <v>0</v>
      </c>
      <c r="R13" s="284"/>
      <c r="S13" s="285"/>
      <c r="T13" s="286"/>
      <c r="U13" s="287"/>
      <c r="V13" s="288">
        <f t="shared" si="3"/>
        <v>0</v>
      </c>
      <c r="W13" s="284"/>
      <c r="X13" s="285"/>
      <c r="Y13" s="286"/>
      <c r="Z13" s="287"/>
      <c r="AA13" s="288">
        <f t="shared" si="4"/>
        <v>0</v>
      </c>
      <c r="AB13" s="284"/>
      <c r="AC13" s="285"/>
      <c r="AD13" s="286"/>
      <c r="AE13" s="287"/>
      <c r="AF13" s="288">
        <f t="shared" si="5"/>
        <v>0</v>
      </c>
      <c r="AG13" s="484"/>
      <c r="AH13" s="484"/>
      <c r="AI13" s="484"/>
      <c r="AJ13" s="484"/>
      <c r="AK13" s="484"/>
      <c r="AL13" s="484"/>
      <c r="AM13" s="484"/>
    </row>
    <row r="14" spans="1:39" s="500" customFormat="1" ht="15" customHeight="1" thickBot="1">
      <c r="A14" s="289"/>
      <c r="B14" s="289" t="s">
        <v>81</v>
      </c>
      <c r="C14" s="290">
        <f aca="true" t="shared" si="6" ref="C14:AA14">SUM(C8:C13)</f>
        <v>0</v>
      </c>
      <c r="D14" s="291">
        <f t="shared" si="6"/>
        <v>0</v>
      </c>
      <c r="E14" s="291">
        <f t="shared" si="6"/>
        <v>0</v>
      </c>
      <c r="F14" s="291">
        <f t="shared" si="6"/>
        <v>0</v>
      </c>
      <c r="G14" s="292">
        <f t="shared" si="6"/>
        <v>0</v>
      </c>
      <c r="H14" s="290">
        <f t="shared" si="6"/>
        <v>0</v>
      </c>
      <c r="I14" s="291">
        <f t="shared" si="6"/>
        <v>0</v>
      </c>
      <c r="J14" s="291">
        <f t="shared" si="6"/>
        <v>0</v>
      </c>
      <c r="K14" s="291">
        <f t="shared" si="6"/>
        <v>0</v>
      </c>
      <c r="L14" s="292">
        <f t="shared" si="6"/>
        <v>0</v>
      </c>
      <c r="M14" s="290">
        <f t="shared" si="6"/>
        <v>0</v>
      </c>
      <c r="N14" s="291">
        <f t="shared" si="6"/>
        <v>0</v>
      </c>
      <c r="O14" s="291">
        <f t="shared" si="6"/>
        <v>0</v>
      </c>
      <c r="P14" s="291">
        <f t="shared" si="6"/>
        <v>0</v>
      </c>
      <c r="Q14" s="292">
        <f t="shared" si="6"/>
        <v>0</v>
      </c>
      <c r="R14" s="290">
        <f t="shared" si="6"/>
        <v>0</v>
      </c>
      <c r="S14" s="291">
        <f t="shared" si="6"/>
        <v>0</v>
      </c>
      <c r="T14" s="291">
        <f t="shared" si="6"/>
        <v>0</v>
      </c>
      <c r="U14" s="291">
        <f t="shared" si="6"/>
        <v>0</v>
      </c>
      <c r="V14" s="292">
        <f t="shared" si="6"/>
        <v>0</v>
      </c>
      <c r="W14" s="290">
        <f t="shared" si="6"/>
        <v>0</v>
      </c>
      <c r="X14" s="291">
        <f t="shared" si="6"/>
        <v>0</v>
      </c>
      <c r="Y14" s="291">
        <f t="shared" si="6"/>
        <v>0</v>
      </c>
      <c r="Z14" s="291">
        <f t="shared" si="6"/>
        <v>0</v>
      </c>
      <c r="AA14" s="292">
        <f t="shared" si="6"/>
        <v>0</v>
      </c>
      <c r="AB14" s="290">
        <f>SUM(AB8:AB13)</f>
        <v>0</v>
      </c>
      <c r="AC14" s="291">
        <f>SUM(AC8:AC13)</f>
        <v>0</v>
      </c>
      <c r="AD14" s="291">
        <f>SUM(AD8:AD13)</f>
        <v>0</v>
      </c>
      <c r="AE14" s="291">
        <f>SUM(AE8:AE13)</f>
        <v>0</v>
      </c>
      <c r="AF14" s="292">
        <f>SUM(AF8:AF13)</f>
        <v>0</v>
      </c>
      <c r="AG14" s="499"/>
      <c r="AH14" s="499"/>
      <c r="AI14" s="499"/>
      <c r="AJ14" s="499"/>
      <c r="AK14" s="499"/>
      <c r="AL14" s="499"/>
      <c r="AM14" s="499"/>
    </row>
    <row r="15" spans="18:39" ht="12.75">
      <c r="R15" s="501"/>
      <c r="S15" s="501"/>
      <c r="T15" s="501"/>
      <c r="U15" s="501"/>
      <c r="V15" s="501"/>
      <c r="W15" s="484"/>
      <c r="X15" s="484"/>
      <c r="Y15" s="484"/>
      <c r="Z15" s="484"/>
      <c r="AA15" s="484"/>
      <c r="AB15" s="484"/>
      <c r="AC15" s="484"/>
      <c r="AD15" s="484"/>
      <c r="AE15" s="484"/>
      <c r="AF15" s="484"/>
      <c r="AG15" s="484"/>
      <c r="AH15" s="484"/>
      <c r="AI15" s="484"/>
      <c r="AJ15" s="484"/>
      <c r="AK15" s="484"/>
      <c r="AL15" s="484"/>
      <c r="AM15" s="484"/>
    </row>
    <row r="16" spans="18:32" ht="12.75">
      <c r="R16" s="501"/>
      <c r="S16" s="501"/>
      <c r="T16" s="501"/>
      <c r="U16" s="501"/>
      <c r="V16" s="501"/>
      <c r="W16" s="484"/>
      <c r="X16" s="484"/>
      <c r="Y16" s="484"/>
      <c r="Z16" s="484"/>
      <c r="AA16" s="484"/>
      <c r="AB16" s="484"/>
      <c r="AC16" s="484"/>
      <c r="AD16" s="484"/>
      <c r="AE16" s="484"/>
      <c r="AF16" s="484"/>
    </row>
    <row r="17" spans="18:32" ht="12.75">
      <c r="R17" s="501"/>
      <c r="S17" s="501"/>
      <c r="T17" s="501"/>
      <c r="U17" s="501"/>
      <c r="V17" s="501"/>
      <c r="W17" s="484"/>
      <c r="X17" s="484"/>
      <c r="Y17" s="484"/>
      <c r="Z17" s="484"/>
      <c r="AA17" s="484"/>
      <c r="AB17" s="484"/>
      <c r="AC17" s="484"/>
      <c r="AD17" s="484"/>
      <c r="AE17" s="484"/>
      <c r="AF17" s="484"/>
    </row>
    <row r="18" spans="18:32" ht="12.75">
      <c r="R18" s="501"/>
      <c r="S18" s="501"/>
      <c r="T18" s="501"/>
      <c r="U18" s="501"/>
      <c r="V18" s="501"/>
      <c r="W18" s="484"/>
      <c r="X18" s="484"/>
      <c r="Y18" s="484"/>
      <c r="Z18" s="484"/>
      <c r="AA18" s="484"/>
      <c r="AB18" s="484"/>
      <c r="AC18" s="484"/>
      <c r="AD18" s="484"/>
      <c r="AE18" s="484"/>
      <c r="AF18" s="484"/>
    </row>
    <row r="20" spans="2:7" ht="21" customHeight="1">
      <c r="B20" s="917"/>
      <c r="C20" s="917"/>
      <c r="D20" s="917"/>
      <c r="E20" s="917"/>
      <c r="F20" s="917"/>
      <c r="G20" s="917"/>
    </row>
  </sheetData>
  <sheetProtection/>
  <mergeCells count="17">
    <mergeCell ref="A3:AF3"/>
    <mergeCell ref="W2:AC2"/>
    <mergeCell ref="W1:AF1"/>
    <mergeCell ref="AE2:AF2"/>
    <mergeCell ref="U2:V2"/>
    <mergeCell ref="P2:Q2"/>
    <mergeCell ref="F2:L2"/>
    <mergeCell ref="F1:M1"/>
    <mergeCell ref="AB4:AF4"/>
    <mergeCell ref="B20:G20"/>
    <mergeCell ref="A4:A6"/>
    <mergeCell ref="C4:G4"/>
    <mergeCell ref="B4:B6"/>
    <mergeCell ref="H4:L4"/>
    <mergeCell ref="M4:Q4"/>
    <mergeCell ref="R4:V4"/>
    <mergeCell ref="W4:AA4"/>
  </mergeCells>
  <printOptions gridLines="1" horizontalCentered="1"/>
  <pageMargins left="0.42" right="0.27" top="0.62" bottom="0.5" header="0.25" footer="0.25"/>
  <pageSetup fitToWidth="3" horizontalDpi="600" verticalDpi="600" orientation="landscape" paperSize="9" scale="76" r:id="rId1"/>
  <colBreaks count="1" manualBreakCount="1">
    <brk id="17" max="14" man="1"/>
  </colBreaks>
</worksheet>
</file>

<file path=xl/worksheets/sheet28.xml><?xml version="1.0" encoding="utf-8"?>
<worksheet xmlns="http://schemas.openxmlformats.org/spreadsheetml/2006/main" xmlns:r="http://schemas.openxmlformats.org/officeDocument/2006/relationships">
  <dimension ref="A1:AM20"/>
  <sheetViews>
    <sheetView view="pageBreakPreview" zoomScale="80" zoomScaleNormal="80" zoomScaleSheetLayoutView="80" zoomScalePageLayoutView="0" workbookViewId="0" topLeftCell="A1">
      <selection activeCell="U33" sqref="U33"/>
    </sheetView>
  </sheetViews>
  <sheetFormatPr defaultColWidth="9.140625" defaultRowHeight="12.75"/>
  <cols>
    <col min="1" max="1" width="4.7109375" style="153" customWidth="1"/>
    <col min="2" max="2" width="12.00390625" style="153" customWidth="1"/>
    <col min="3" max="3" width="7.28125" style="153" customWidth="1"/>
    <col min="4" max="4" width="8.7109375" style="153" bestFit="1" customWidth="1"/>
    <col min="5" max="5" width="8.57421875" style="153" bestFit="1" customWidth="1"/>
    <col min="6" max="6" width="10.8515625" style="153" bestFit="1" customWidth="1"/>
    <col min="7" max="7" width="9.28125" style="153" customWidth="1"/>
    <col min="8" max="8" width="7.28125" style="153" customWidth="1"/>
    <col min="9" max="9" width="8.7109375" style="153" bestFit="1" customWidth="1"/>
    <col min="10" max="10" width="8.57421875" style="153" bestFit="1" customWidth="1"/>
    <col min="11" max="11" width="10.8515625" style="153" bestFit="1" customWidth="1"/>
    <col min="12" max="12" width="9.28125" style="153" customWidth="1"/>
    <col min="13" max="13" width="5.57421875" style="153" bestFit="1" customWidth="1"/>
    <col min="14" max="14" width="8.7109375" style="153" bestFit="1" customWidth="1"/>
    <col min="15" max="15" width="8.57421875" style="153" bestFit="1" customWidth="1"/>
    <col min="16" max="16" width="15.57421875" style="153" customWidth="1"/>
    <col min="17" max="17" width="9.28125" style="153" customWidth="1"/>
    <col min="18" max="18" width="7.28125" style="153" customWidth="1"/>
    <col min="19" max="19" width="8.7109375" style="153" bestFit="1" customWidth="1"/>
    <col min="20" max="20" width="8.57421875" style="153" bestFit="1" customWidth="1"/>
    <col min="21" max="21" width="11.57421875" style="153" customWidth="1"/>
    <col min="22" max="22" width="9.28125" style="153" customWidth="1"/>
    <col min="23" max="23" width="7.28125" style="153" customWidth="1"/>
    <col min="24" max="24" width="8.7109375" style="153" bestFit="1" customWidth="1"/>
    <col min="25" max="25" width="8.57421875" style="153" bestFit="1" customWidth="1"/>
    <col min="26" max="26" width="12.140625" style="153" customWidth="1"/>
    <col min="27" max="27" width="9.28125" style="153" customWidth="1"/>
    <col min="28" max="28" width="7.28125" style="153" customWidth="1"/>
    <col min="29" max="29" width="9.421875" style="153" customWidth="1"/>
    <col min="30" max="30" width="9.00390625" style="153" customWidth="1"/>
    <col min="31" max="31" width="12.8515625" style="153" customWidth="1"/>
    <col min="32" max="32" width="9.28125" style="153" customWidth="1"/>
    <col min="33" max="39" width="9.140625" style="153" customWidth="1"/>
    <col min="40" max="40" width="0.42578125" style="153" customWidth="1"/>
    <col min="41" max="16384" width="9.140625" style="153" customWidth="1"/>
  </cols>
  <sheetData>
    <row r="1" spans="1:32" ht="15" customHeight="1">
      <c r="A1" s="738" t="str">
        <f>Index!A1</f>
        <v>Name of the Generating Company/Station (Thermal)</v>
      </c>
      <c r="B1" s="738"/>
      <c r="C1" s="738"/>
      <c r="D1" s="738"/>
      <c r="E1" s="738"/>
      <c r="F1" s="738"/>
      <c r="G1" s="738"/>
      <c r="H1" s="738"/>
      <c r="I1" s="738"/>
      <c r="J1" s="738"/>
      <c r="K1" s="738"/>
      <c r="L1" s="738"/>
      <c r="M1" s="738"/>
      <c r="N1" s="738"/>
      <c r="O1" s="738"/>
      <c r="P1" s="738"/>
      <c r="Q1" s="738"/>
      <c r="R1" s="738"/>
      <c r="S1" s="738"/>
      <c r="T1" s="738"/>
      <c r="U1" s="738"/>
      <c r="V1" s="738"/>
      <c r="W1" s="738" t="str">
        <f>Index!A1</f>
        <v>Name of the Generating Company/Station (Thermal)</v>
      </c>
      <c r="X1" s="738"/>
      <c r="Y1" s="738"/>
      <c r="Z1" s="738"/>
      <c r="AA1" s="738"/>
      <c r="AB1" s="738"/>
      <c r="AC1" s="738"/>
      <c r="AD1" s="738"/>
      <c r="AE1" s="738"/>
      <c r="AF1" s="738"/>
    </row>
    <row r="2" spans="1:33" s="239" customFormat="1" ht="15" customHeight="1">
      <c r="A2" s="238"/>
      <c r="B2" s="238"/>
      <c r="C2" s="238"/>
      <c r="D2" s="238"/>
      <c r="E2" s="739" t="s">
        <v>378</v>
      </c>
      <c r="F2" s="739"/>
      <c r="G2" s="739"/>
      <c r="H2" s="739"/>
      <c r="I2" s="739"/>
      <c r="J2" s="739"/>
      <c r="K2" s="739"/>
      <c r="L2" s="739"/>
      <c r="M2" s="238"/>
      <c r="N2" s="238"/>
      <c r="O2" s="238"/>
      <c r="P2" s="238" t="s">
        <v>254</v>
      </c>
      <c r="Q2" s="238"/>
      <c r="R2" s="238"/>
      <c r="S2" s="238"/>
      <c r="U2" s="739"/>
      <c r="V2" s="739"/>
      <c r="W2" s="740" t="s">
        <v>378</v>
      </c>
      <c r="X2" s="740"/>
      <c r="Y2" s="740"/>
      <c r="Z2" s="740"/>
      <c r="AA2" s="740"/>
      <c r="AB2" s="740"/>
      <c r="AC2" s="740"/>
      <c r="AD2" s="238"/>
      <c r="AE2" s="239" t="s">
        <v>254</v>
      </c>
      <c r="AG2" s="153"/>
    </row>
    <row r="3" spans="1:32" ht="13.5" customHeight="1" thickBot="1">
      <c r="A3" s="735"/>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row>
    <row r="4" spans="1:39" s="500" customFormat="1" ht="15" customHeight="1" thickBot="1">
      <c r="A4" s="730" t="s">
        <v>292</v>
      </c>
      <c r="B4" s="730" t="s">
        <v>376</v>
      </c>
      <c r="C4" s="754" t="s">
        <v>625</v>
      </c>
      <c r="D4" s="756"/>
      <c r="E4" s="756"/>
      <c r="F4" s="756"/>
      <c r="G4" s="741"/>
      <c r="H4" s="754" t="s">
        <v>626</v>
      </c>
      <c r="I4" s="756"/>
      <c r="J4" s="756"/>
      <c r="K4" s="756"/>
      <c r="L4" s="741"/>
      <c r="M4" s="754" t="s">
        <v>627</v>
      </c>
      <c r="N4" s="756"/>
      <c r="O4" s="756"/>
      <c r="P4" s="756"/>
      <c r="Q4" s="741"/>
      <c r="R4" s="754" t="s">
        <v>628</v>
      </c>
      <c r="S4" s="756"/>
      <c r="T4" s="756"/>
      <c r="U4" s="756"/>
      <c r="V4" s="741"/>
      <c r="W4" s="754" t="s">
        <v>629</v>
      </c>
      <c r="X4" s="756"/>
      <c r="Y4" s="756"/>
      <c r="Z4" s="756"/>
      <c r="AA4" s="741"/>
      <c r="AB4" s="754" t="s">
        <v>630</v>
      </c>
      <c r="AC4" s="756"/>
      <c r="AD4" s="756"/>
      <c r="AE4" s="756"/>
      <c r="AF4" s="741"/>
      <c r="AG4" s="499"/>
      <c r="AH4" s="499"/>
      <c r="AI4" s="499"/>
      <c r="AJ4" s="499"/>
      <c r="AK4" s="499"/>
      <c r="AL4" s="499"/>
      <c r="AM4" s="499"/>
    </row>
    <row r="5" spans="1:39" ht="60" customHeight="1">
      <c r="A5" s="731"/>
      <c r="B5" s="731"/>
      <c r="C5" s="271" t="s">
        <v>13</v>
      </c>
      <c r="D5" s="272" t="s">
        <v>2</v>
      </c>
      <c r="E5" s="272" t="s">
        <v>1</v>
      </c>
      <c r="F5" s="272" t="s">
        <v>375</v>
      </c>
      <c r="G5" s="252" t="s">
        <v>285</v>
      </c>
      <c r="H5" s="271" t="s">
        <v>13</v>
      </c>
      <c r="I5" s="272" t="s">
        <v>2</v>
      </c>
      <c r="J5" s="272" t="s">
        <v>1</v>
      </c>
      <c r="K5" s="272" t="s">
        <v>375</v>
      </c>
      <c r="L5" s="252" t="s">
        <v>285</v>
      </c>
      <c r="M5" s="271" t="s">
        <v>13</v>
      </c>
      <c r="N5" s="272" t="s">
        <v>2</v>
      </c>
      <c r="O5" s="272" t="s">
        <v>1</v>
      </c>
      <c r="P5" s="272" t="s">
        <v>375</v>
      </c>
      <c r="Q5" s="252" t="s">
        <v>285</v>
      </c>
      <c r="R5" s="271" t="s">
        <v>13</v>
      </c>
      <c r="S5" s="272" t="s">
        <v>2</v>
      </c>
      <c r="T5" s="272" t="s">
        <v>1</v>
      </c>
      <c r="U5" s="272" t="s">
        <v>375</v>
      </c>
      <c r="V5" s="252" t="s">
        <v>285</v>
      </c>
      <c r="W5" s="271" t="s">
        <v>13</v>
      </c>
      <c r="X5" s="272" t="s">
        <v>2</v>
      </c>
      <c r="Y5" s="272" t="s">
        <v>1</v>
      </c>
      <c r="Z5" s="272" t="s">
        <v>375</v>
      </c>
      <c r="AA5" s="252" t="s">
        <v>285</v>
      </c>
      <c r="AB5" s="271" t="s">
        <v>13</v>
      </c>
      <c r="AC5" s="272" t="s">
        <v>2</v>
      </c>
      <c r="AD5" s="272" t="s">
        <v>1</v>
      </c>
      <c r="AE5" s="272" t="s">
        <v>375</v>
      </c>
      <c r="AF5" s="252" t="s">
        <v>285</v>
      </c>
      <c r="AG5" s="484"/>
      <c r="AH5" s="484"/>
      <c r="AI5" s="484"/>
      <c r="AJ5" s="484"/>
      <c r="AK5" s="484"/>
      <c r="AL5" s="484"/>
      <c r="AM5" s="484"/>
    </row>
    <row r="6" spans="1:39" ht="15" customHeight="1" thickBot="1">
      <c r="A6" s="724"/>
      <c r="B6" s="724"/>
      <c r="C6" s="273" t="s">
        <v>50</v>
      </c>
      <c r="D6" s="274" t="s">
        <v>327</v>
      </c>
      <c r="E6" s="274" t="s">
        <v>327</v>
      </c>
      <c r="F6" s="274" t="s">
        <v>327</v>
      </c>
      <c r="G6" s="275" t="s">
        <v>327</v>
      </c>
      <c r="H6" s="273" t="s">
        <v>50</v>
      </c>
      <c r="I6" s="274" t="s">
        <v>327</v>
      </c>
      <c r="J6" s="274" t="s">
        <v>327</v>
      </c>
      <c r="K6" s="274" t="s">
        <v>327</v>
      </c>
      <c r="L6" s="275" t="s">
        <v>327</v>
      </c>
      <c r="M6" s="273" t="s">
        <v>50</v>
      </c>
      <c r="N6" s="274" t="s">
        <v>327</v>
      </c>
      <c r="O6" s="274" t="s">
        <v>327</v>
      </c>
      <c r="P6" s="274" t="s">
        <v>327</v>
      </c>
      <c r="Q6" s="275" t="s">
        <v>327</v>
      </c>
      <c r="R6" s="273" t="s">
        <v>50</v>
      </c>
      <c r="S6" s="274" t="s">
        <v>327</v>
      </c>
      <c r="T6" s="274" t="s">
        <v>327</v>
      </c>
      <c r="U6" s="274" t="s">
        <v>327</v>
      </c>
      <c r="V6" s="275" t="s">
        <v>327</v>
      </c>
      <c r="W6" s="273" t="s">
        <v>50</v>
      </c>
      <c r="X6" s="274" t="s">
        <v>327</v>
      </c>
      <c r="Y6" s="274" t="s">
        <v>327</v>
      </c>
      <c r="Z6" s="274" t="s">
        <v>327</v>
      </c>
      <c r="AA6" s="275" t="s">
        <v>327</v>
      </c>
      <c r="AB6" s="273" t="s">
        <v>50</v>
      </c>
      <c r="AC6" s="274" t="s">
        <v>327</v>
      </c>
      <c r="AD6" s="274" t="s">
        <v>327</v>
      </c>
      <c r="AE6" s="274" t="s">
        <v>327</v>
      </c>
      <c r="AF6" s="275" t="s">
        <v>327</v>
      </c>
      <c r="AG6" s="484"/>
      <c r="AH6" s="484"/>
      <c r="AI6" s="484"/>
      <c r="AJ6" s="484"/>
      <c r="AK6" s="484"/>
      <c r="AL6" s="484"/>
      <c r="AM6" s="484"/>
    </row>
    <row r="7" spans="1:39" ht="15" customHeight="1">
      <c r="A7" s="276"/>
      <c r="B7" s="276"/>
      <c r="C7" s="277"/>
      <c r="D7" s="278"/>
      <c r="E7" s="279"/>
      <c r="F7" s="280"/>
      <c r="G7" s="281"/>
      <c r="H7" s="277"/>
      <c r="I7" s="278"/>
      <c r="J7" s="279"/>
      <c r="K7" s="280"/>
      <c r="L7" s="281"/>
      <c r="M7" s="277"/>
      <c r="N7" s="278"/>
      <c r="O7" s="279"/>
      <c r="P7" s="280"/>
      <c r="Q7" s="281"/>
      <c r="R7" s="277"/>
      <c r="S7" s="278"/>
      <c r="T7" s="279"/>
      <c r="U7" s="280"/>
      <c r="V7" s="281"/>
      <c r="W7" s="277"/>
      <c r="X7" s="278"/>
      <c r="Y7" s="279"/>
      <c r="Z7" s="280"/>
      <c r="AA7" s="281"/>
      <c r="AB7" s="277"/>
      <c r="AC7" s="278"/>
      <c r="AD7" s="279"/>
      <c r="AE7" s="280"/>
      <c r="AF7" s="281"/>
      <c r="AG7" s="484"/>
      <c r="AH7" s="484"/>
      <c r="AI7" s="484"/>
      <c r="AJ7" s="484"/>
      <c r="AK7" s="484"/>
      <c r="AL7" s="484"/>
      <c r="AM7" s="484"/>
    </row>
    <row r="8" spans="1:39" ht="15" customHeight="1">
      <c r="A8" s="282">
        <v>1</v>
      </c>
      <c r="B8" s="283"/>
      <c r="C8" s="284"/>
      <c r="D8" s="285"/>
      <c r="E8" s="286"/>
      <c r="F8" s="287"/>
      <c r="G8" s="288">
        <f aca="true" t="shared" si="0" ref="G8:G13">SUM(D8:F8)</f>
        <v>0</v>
      </c>
      <c r="H8" s="284"/>
      <c r="I8" s="285"/>
      <c r="J8" s="286"/>
      <c r="K8" s="287"/>
      <c r="L8" s="288">
        <f aca="true" t="shared" si="1" ref="L8:L13">SUM(I8:K8)</f>
        <v>0</v>
      </c>
      <c r="M8" s="284"/>
      <c r="N8" s="285"/>
      <c r="O8" s="286"/>
      <c r="P8" s="287"/>
      <c r="Q8" s="288">
        <f aca="true" t="shared" si="2" ref="Q8:Q13">SUM(N8:P8)</f>
        <v>0</v>
      </c>
      <c r="R8" s="284"/>
      <c r="S8" s="285"/>
      <c r="T8" s="286"/>
      <c r="U8" s="287"/>
      <c r="V8" s="288">
        <f aca="true" t="shared" si="3" ref="V8:V13">SUM(S8:U8)</f>
        <v>0</v>
      </c>
      <c r="W8" s="284"/>
      <c r="X8" s="285"/>
      <c r="Y8" s="286"/>
      <c r="Z8" s="287"/>
      <c r="AA8" s="288">
        <f aca="true" t="shared" si="4" ref="AA8:AA13">SUM(X8:Z8)</f>
        <v>0</v>
      </c>
      <c r="AB8" s="284"/>
      <c r="AC8" s="285"/>
      <c r="AD8" s="286"/>
      <c r="AE8" s="287"/>
      <c r="AF8" s="288">
        <f aca="true" t="shared" si="5" ref="AF8:AF13">SUM(AC8:AE8)</f>
        <v>0</v>
      </c>
      <c r="AG8" s="484"/>
      <c r="AH8" s="484"/>
      <c r="AI8" s="484"/>
      <c r="AJ8" s="484"/>
      <c r="AK8" s="484"/>
      <c r="AL8" s="484"/>
      <c r="AM8" s="484"/>
    </row>
    <row r="9" spans="1:39" ht="15" customHeight="1">
      <c r="A9" s="282">
        <v>2</v>
      </c>
      <c r="B9" s="283"/>
      <c r="C9" s="284"/>
      <c r="D9" s="285"/>
      <c r="E9" s="286"/>
      <c r="F9" s="287"/>
      <c r="G9" s="288">
        <f t="shared" si="0"/>
        <v>0</v>
      </c>
      <c r="H9" s="284"/>
      <c r="I9" s="285"/>
      <c r="J9" s="286"/>
      <c r="K9" s="287"/>
      <c r="L9" s="288">
        <f t="shared" si="1"/>
        <v>0</v>
      </c>
      <c r="M9" s="284"/>
      <c r="N9" s="285"/>
      <c r="O9" s="286"/>
      <c r="P9" s="287"/>
      <c r="Q9" s="288">
        <f t="shared" si="2"/>
        <v>0</v>
      </c>
      <c r="R9" s="284"/>
      <c r="S9" s="285"/>
      <c r="T9" s="286"/>
      <c r="U9" s="287"/>
      <c r="V9" s="288">
        <f t="shared" si="3"/>
        <v>0</v>
      </c>
      <c r="W9" s="284"/>
      <c r="X9" s="285"/>
      <c r="Y9" s="286"/>
      <c r="Z9" s="287"/>
      <c r="AA9" s="288">
        <f t="shared" si="4"/>
        <v>0</v>
      </c>
      <c r="AB9" s="284"/>
      <c r="AC9" s="285"/>
      <c r="AD9" s="286"/>
      <c r="AE9" s="287"/>
      <c r="AF9" s="288">
        <f t="shared" si="5"/>
        <v>0</v>
      </c>
      <c r="AG9" s="484"/>
      <c r="AH9" s="484"/>
      <c r="AI9" s="484"/>
      <c r="AJ9" s="484"/>
      <c r="AK9" s="484"/>
      <c r="AL9" s="484"/>
      <c r="AM9" s="484"/>
    </row>
    <row r="10" spans="1:39" ht="15" customHeight="1">
      <c r="A10" s="282">
        <v>3</v>
      </c>
      <c r="B10" s="283"/>
      <c r="C10" s="284"/>
      <c r="D10" s="285"/>
      <c r="E10" s="286"/>
      <c r="F10" s="287"/>
      <c r="G10" s="288">
        <f t="shared" si="0"/>
        <v>0</v>
      </c>
      <c r="H10" s="284"/>
      <c r="I10" s="285"/>
      <c r="J10" s="286"/>
      <c r="K10" s="287"/>
      <c r="L10" s="288">
        <f t="shared" si="1"/>
        <v>0</v>
      </c>
      <c r="M10" s="284"/>
      <c r="N10" s="285"/>
      <c r="O10" s="286"/>
      <c r="P10" s="287"/>
      <c r="Q10" s="288">
        <f t="shared" si="2"/>
        <v>0</v>
      </c>
      <c r="R10" s="284"/>
      <c r="S10" s="285"/>
      <c r="T10" s="286"/>
      <c r="U10" s="287"/>
      <c r="V10" s="288">
        <f t="shared" si="3"/>
        <v>0</v>
      </c>
      <c r="W10" s="284"/>
      <c r="X10" s="285"/>
      <c r="Y10" s="286"/>
      <c r="Z10" s="287"/>
      <c r="AA10" s="288">
        <f t="shared" si="4"/>
        <v>0</v>
      </c>
      <c r="AB10" s="284"/>
      <c r="AC10" s="285"/>
      <c r="AD10" s="286"/>
      <c r="AE10" s="287"/>
      <c r="AF10" s="288">
        <f t="shared" si="5"/>
        <v>0</v>
      </c>
      <c r="AG10" s="484"/>
      <c r="AH10" s="484"/>
      <c r="AI10" s="484"/>
      <c r="AJ10" s="484"/>
      <c r="AK10" s="484"/>
      <c r="AL10" s="484"/>
      <c r="AM10" s="484"/>
    </row>
    <row r="11" spans="1:39" ht="15" customHeight="1">
      <c r="A11" s="282">
        <v>4</v>
      </c>
      <c r="B11" s="283"/>
      <c r="C11" s="284"/>
      <c r="D11" s="285"/>
      <c r="E11" s="286"/>
      <c r="F11" s="287"/>
      <c r="G11" s="288">
        <f t="shared" si="0"/>
        <v>0</v>
      </c>
      <c r="H11" s="284"/>
      <c r="I11" s="285"/>
      <c r="J11" s="286"/>
      <c r="K11" s="287"/>
      <c r="L11" s="288">
        <f t="shared" si="1"/>
        <v>0</v>
      </c>
      <c r="M11" s="284"/>
      <c r="N11" s="285"/>
      <c r="O11" s="286"/>
      <c r="P11" s="287"/>
      <c r="Q11" s="288">
        <f t="shared" si="2"/>
        <v>0</v>
      </c>
      <c r="R11" s="284"/>
      <c r="S11" s="285"/>
      <c r="T11" s="286"/>
      <c r="U11" s="287"/>
      <c r="V11" s="288">
        <f t="shared" si="3"/>
        <v>0</v>
      </c>
      <c r="W11" s="284"/>
      <c r="X11" s="285"/>
      <c r="Y11" s="286"/>
      <c r="Z11" s="287"/>
      <c r="AA11" s="288">
        <f t="shared" si="4"/>
        <v>0</v>
      </c>
      <c r="AB11" s="284"/>
      <c r="AC11" s="285"/>
      <c r="AD11" s="286"/>
      <c r="AE11" s="287"/>
      <c r="AF11" s="288">
        <f t="shared" si="5"/>
        <v>0</v>
      </c>
      <c r="AG11" s="484"/>
      <c r="AH11" s="484"/>
      <c r="AI11" s="484"/>
      <c r="AJ11" s="484"/>
      <c r="AK11" s="484"/>
      <c r="AL11" s="484"/>
      <c r="AM11" s="484"/>
    </row>
    <row r="12" spans="1:39" ht="15" customHeight="1">
      <c r="A12" s="282">
        <v>5</v>
      </c>
      <c r="B12" s="283"/>
      <c r="C12" s="284"/>
      <c r="D12" s="285"/>
      <c r="E12" s="286"/>
      <c r="F12" s="287"/>
      <c r="G12" s="288">
        <f t="shared" si="0"/>
        <v>0</v>
      </c>
      <c r="H12" s="284"/>
      <c r="I12" s="285"/>
      <c r="J12" s="286"/>
      <c r="K12" s="287"/>
      <c r="L12" s="288">
        <f t="shared" si="1"/>
        <v>0</v>
      </c>
      <c r="M12" s="284"/>
      <c r="N12" s="285"/>
      <c r="O12" s="286"/>
      <c r="P12" s="287"/>
      <c r="Q12" s="288">
        <f t="shared" si="2"/>
        <v>0</v>
      </c>
      <c r="R12" s="284"/>
      <c r="S12" s="285"/>
      <c r="T12" s="286"/>
      <c r="U12" s="287"/>
      <c r="V12" s="288">
        <f t="shared" si="3"/>
        <v>0</v>
      </c>
      <c r="W12" s="284"/>
      <c r="X12" s="285"/>
      <c r="Y12" s="286"/>
      <c r="Z12" s="287"/>
      <c r="AA12" s="288">
        <f t="shared" si="4"/>
        <v>0</v>
      </c>
      <c r="AB12" s="284"/>
      <c r="AC12" s="285"/>
      <c r="AD12" s="286"/>
      <c r="AE12" s="287"/>
      <c r="AF12" s="288">
        <f t="shared" si="5"/>
        <v>0</v>
      </c>
      <c r="AG12" s="484"/>
      <c r="AH12" s="484"/>
      <c r="AI12" s="484"/>
      <c r="AJ12" s="484"/>
      <c r="AK12" s="484"/>
      <c r="AL12" s="484"/>
      <c r="AM12" s="484"/>
    </row>
    <row r="13" spans="1:39" ht="15" customHeight="1">
      <c r="A13" s="282">
        <v>6</v>
      </c>
      <c r="B13" s="283"/>
      <c r="C13" s="284"/>
      <c r="D13" s="285"/>
      <c r="E13" s="286"/>
      <c r="F13" s="287"/>
      <c r="G13" s="288">
        <f t="shared" si="0"/>
        <v>0</v>
      </c>
      <c r="H13" s="284"/>
      <c r="I13" s="285"/>
      <c r="J13" s="286"/>
      <c r="K13" s="287"/>
      <c r="L13" s="288">
        <f t="shared" si="1"/>
        <v>0</v>
      </c>
      <c r="M13" s="284"/>
      <c r="N13" s="285"/>
      <c r="O13" s="286"/>
      <c r="P13" s="287"/>
      <c r="Q13" s="288">
        <f t="shared" si="2"/>
        <v>0</v>
      </c>
      <c r="R13" s="284"/>
      <c r="S13" s="285"/>
      <c r="T13" s="286"/>
      <c r="U13" s="287"/>
      <c r="V13" s="288">
        <f t="shared" si="3"/>
        <v>0</v>
      </c>
      <c r="W13" s="284"/>
      <c r="X13" s="285"/>
      <c r="Y13" s="286"/>
      <c r="Z13" s="287"/>
      <c r="AA13" s="288">
        <f t="shared" si="4"/>
        <v>0</v>
      </c>
      <c r="AB13" s="284"/>
      <c r="AC13" s="285"/>
      <c r="AD13" s="286"/>
      <c r="AE13" s="287"/>
      <c r="AF13" s="288">
        <f t="shared" si="5"/>
        <v>0</v>
      </c>
      <c r="AG13" s="484"/>
      <c r="AH13" s="484"/>
      <c r="AI13" s="484"/>
      <c r="AJ13" s="484"/>
      <c r="AK13" s="484"/>
      <c r="AL13" s="484"/>
      <c r="AM13" s="484"/>
    </row>
    <row r="14" spans="1:39" s="500" customFormat="1" ht="15" customHeight="1" thickBot="1">
      <c r="A14" s="289"/>
      <c r="B14" s="289" t="s">
        <v>81</v>
      </c>
      <c r="C14" s="290">
        <f aca="true" t="shared" si="6" ref="C14:AA14">SUM(C8:C13)</f>
        <v>0</v>
      </c>
      <c r="D14" s="291">
        <f t="shared" si="6"/>
        <v>0</v>
      </c>
      <c r="E14" s="291">
        <f t="shared" si="6"/>
        <v>0</v>
      </c>
      <c r="F14" s="291">
        <f t="shared" si="6"/>
        <v>0</v>
      </c>
      <c r="G14" s="292">
        <f t="shared" si="6"/>
        <v>0</v>
      </c>
      <c r="H14" s="290">
        <f t="shared" si="6"/>
        <v>0</v>
      </c>
      <c r="I14" s="291">
        <f t="shared" si="6"/>
        <v>0</v>
      </c>
      <c r="J14" s="291">
        <f t="shared" si="6"/>
        <v>0</v>
      </c>
      <c r="K14" s="291">
        <f t="shared" si="6"/>
        <v>0</v>
      </c>
      <c r="L14" s="292">
        <f t="shared" si="6"/>
        <v>0</v>
      </c>
      <c r="M14" s="290">
        <f t="shared" si="6"/>
        <v>0</v>
      </c>
      <c r="N14" s="291">
        <f t="shared" si="6"/>
        <v>0</v>
      </c>
      <c r="O14" s="291">
        <f t="shared" si="6"/>
        <v>0</v>
      </c>
      <c r="P14" s="291">
        <f t="shared" si="6"/>
        <v>0</v>
      </c>
      <c r="Q14" s="292">
        <f t="shared" si="6"/>
        <v>0</v>
      </c>
      <c r="R14" s="290">
        <f t="shared" si="6"/>
        <v>0</v>
      </c>
      <c r="S14" s="291">
        <f t="shared" si="6"/>
        <v>0</v>
      </c>
      <c r="T14" s="291">
        <f t="shared" si="6"/>
        <v>0</v>
      </c>
      <c r="U14" s="291">
        <f t="shared" si="6"/>
        <v>0</v>
      </c>
      <c r="V14" s="292">
        <f t="shared" si="6"/>
        <v>0</v>
      </c>
      <c r="W14" s="290">
        <f t="shared" si="6"/>
        <v>0</v>
      </c>
      <c r="X14" s="291">
        <f t="shared" si="6"/>
        <v>0</v>
      </c>
      <c r="Y14" s="291">
        <f t="shared" si="6"/>
        <v>0</v>
      </c>
      <c r="Z14" s="291">
        <f t="shared" si="6"/>
        <v>0</v>
      </c>
      <c r="AA14" s="292">
        <f t="shared" si="6"/>
        <v>0</v>
      </c>
      <c r="AB14" s="290">
        <f>SUM(AB8:AB13)</f>
        <v>0</v>
      </c>
      <c r="AC14" s="291">
        <f>SUM(AC8:AC13)</f>
        <v>0</v>
      </c>
      <c r="AD14" s="291">
        <f>SUM(AD8:AD13)</f>
        <v>0</v>
      </c>
      <c r="AE14" s="291">
        <f>SUM(AE8:AE13)</f>
        <v>0</v>
      </c>
      <c r="AF14" s="292">
        <f>SUM(AF8:AF13)</f>
        <v>0</v>
      </c>
      <c r="AG14" s="499"/>
      <c r="AH14" s="499"/>
      <c r="AI14" s="499"/>
      <c r="AJ14" s="499"/>
      <c r="AK14" s="499"/>
      <c r="AL14" s="499"/>
      <c r="AM14" s="499"/>
    </row>
    <row r="15" spans="18:32" ht="11.25" customHeight="1">
      <c r="R15" s="501"/>
      <c r="S15" s="501"/>
      <c r="T15" s="501"/>
      <c r="U15" s="501"/>
      <c r="V15" s="501"/>
      <c r="W15" s="484"/>
      <c r="X15" s="484"/>
      <c r="Y15" s="484"/>
      <c r="Z15" s="484"/>
      <c r="AA15" s="484"/>
      <c r="AB15" s="484"/>
      <c r="AC15" s="484"/>
      <c r="AD15" s="484"/>
      <c r="AE15" s="484"/>
      <c r="AF15" s="484"/>
    </row>
    <row r="16" spans="18:32" ht="12.75" hidden="1">
      <c r="R16" s="501"/>
      <c r="S16" s="501"/>
      <c r="T16" s="501"/>
      <c r="U16" s="501"/>
      <c r="V16" s="501"/>
      <c r="W16" s="484"/>
      <c r="X16" s="484"/>
      <c r="Y16" s="484"/>
      <c r="Z16" s="484"/>
      <c r="AA16" s="484"/>
      <c r="AB16" s="484"/>
      <c r="AC16" s="484"/>
      <c r="AD16" s="484"/>
      <c r="AE16" s="484"/>
      <c r="AF16" s="484"/>
    </row>
    <row r="17" spans="18:32" ht="12.75" hidden="1">
      <c r="R17" s="501"/>
      <c r="S17" s="501"/>
      <c r="T17" s="501"/>
      <c r="U17" s="501"/>
      <c r="V17" s="501"/>
      <c r="W17" s="484"/>
      <c r="X17" s="484"/>
      <c r="Y17" s="484"/>
      <c r="Z17" s="484"/>
      <c r="AA17" s="484"/>
      <c r="AB17" s="484"/>
      <c r="AC17" s="484"/>
      <c r="AD17" s="484"/>
      <c r="AE17" s="484"/>
      <c r="AF17" s="484"/>
    </row>
    <row r="18" spans="18:32" ht="12.75" hidden="1">
      <c r="R18" s="501"/>
      <c r="S18" s="501"/>
      <c r="T18" s="501"/>
      <c r="U18" s="501"/>
      <c r="V18" s="501"/>
      <c r="W18" s="484"/>
      <c r="X18" s="484"/>
      <c r="Y18" s="484"/>
      <c r="Z18" s="484"/>
      <c r="AA18" s="484"/>
      <c r="AB18" s="484"/>
      <c r="AC18" s="484"/>
      <c r="AD18" s="484"/>
      <c r="AE18" s="484"/>
      <c r="AF18" s="484"/>
    </row>
    <row r="19" ht="12.75" hidden="1"/>
    <row r="20" spans="2:7" ht="21" customHeight="1" hidden="1">
      <c r="B20" s="736"/>
      <c r="C20" s="736"/>
      <c r="D20" s="736"/>
      <c r="E20" s="736"/>
      <c r="F20" s="736"/>
      <c r="G20" s="736"/>
    </row>
  </sheetData>
  <sheetProtection/>
  <mergeCells count="16">
    <mergeCell ref="W1:AF1"/>
    <mergeCell ref="W4:AA4"/>
    <mergeCell ref="A1:L1"/>
    <mergeCell ref="U2:V2"/>
    <mergeCell ref="M1:V1"/>
    <mergeCell ref="M4:Q4"/>
    <mergeCell ref="E2:L2"/>
    <mergeCell ref="R4:V4"/>
    <mergeCell ref="W2:AC2"/>
    <mergeCell ref="B20:G20"/>
    <mergeCell ref="A3:AF3"/>
    <mergeCell ref="A4:A6"/>
    <mergeCell ref="C4:G4"/>
    <mergeCell ref="B4:B6"/>
    <mergeCell ref="H4:L4"/>
    <mergeCell ref="AB4:AF4"/>
  </mergeCells>
  <printOptions gridLines="1" horizontalCentered="1"/>
  <pageMargins left="0.42" right="0.27" top="0.62" bottom="0.5" header="0.25" footer="0.25"/>
  <pageSetup fitToWidth="3" horizontalDpi="600" verticalDpi="600" orientation="landscape" paperSize="9" scale="65" r:id="rId1"/>
  <colBreaks count="1" manualBreakCount="1">
    <brk id="17" max="13" man="1"/>
  </colBreaks>
</worksheet>
</file>

<file path=xl/worksheets/sheet3.xml><?xml version="1.0" encoding="utf-8"?>
<worksheet xmlns="http://schemas.openxmlformats.org/spreadsheetml/2006/main" xmlns:r="http://schemas.openxmlformats.org/officeDocument/2006/relationships">
  <dimension ref="A1:AN34"/>
  <sheetViews>
    <sheetView view="pageBreakPreview" zoomScale="80" zoomScaleNormal="80" zoomScaleSheetLayoutView="80" zoomScalePageLayoutView="0" workbookViewId="0" topLeftCell="A1">
      <selection activeCell="D4" sqref="D4:I5"/>
    </sheetView>
  </sheetViews>
  <sheetFormatPr defaultColWidth="9.140625" defaultRowHeight="12.75"/>
  <cols>
    <col min="1" max="1" width="4.7109375" style="144" customWidth="1"/>
    <col min="2" max="2" width="48.421875" style="144" bestFit="1" customWidth="1"/>
    <col min="3" max="3" width="11.57421875" style="159" customWidth="1"/>
    <col min="4" max="4" width="10.7109375" style="159" customWidth="1"/>
    <col min="5" max="5" width="18.421875" style="144" bestFit="1" customWidth="1"/>
    <col min="6" max="9" width="10.7109375" style="144" customWidth="1"/>
    <col min="10" max="16384" width="9.140625" style="144" customWidth="1"/>
  </cols>
  <sheetData>
    <row r="1" spans="1:9" ht="23.25" customHeight="1">
      <c r="A1" s="751" t="str">
        <f>Index!A1</f>
        <v>Name of the Generating Company/Station (Thermal)</v>
      </c>
      <c r="B1" s="751"/>
      <c r="C1" s="751"/>
      <c r="D1" s="751"/>
      <c r="E1" s="751"/>
      <c r="F1" s="751"/>
      <c r="G1" s="751"/>
      <c r="H1" s="751"/>
      <c r="I1" s="751"/>
    </row>
    <row r="2" spans="1:8" s="199" customFormat="1" ht="12.75">
      <c r="A2" s="763" t="s">
        <v>70</v>
      </c>
      <c r="B2" s="763"/>
      <c r="C2" s="618"/>
      <c r="D2" s="196"/>
      <c r="E2" s="197"/>
      <c r="G2" s="198"/>
      <c r="H2" s="195" t="s">
        <v>209</v>
      </c>
    </row>
    <row r="3" spans="2:40" ht="13.5" thickBot="1">
      <c r="B3" s="161"/>
      <c r="C3" s="162"/>
      <c r="D3" s="162"/>
      <c r="E3" s="161"/>
      <c r="H3" s="161" t="s">
        <v>168</v>
      </c>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row>
    <row r="4" spans="1:9" ht="12.75" customHeight="1">
      <c r="A4" s="754" t="s">
        <v>181</v>
      </c>
      <c r="B4" s="756" t="s">
        <v>98</v>
      </c>
      <c r="C4" s="756" t="s">
        <v>520</v>
      </c>
      <c r="D4" s="80" t="s">
        <v>206</v>
      </c>
      <c r="E4" s="80" t="s">
        <v>207</v>
      </c>
      <c r="F4" s="760" t="s">
        <v>624</v>
      </c>
      <c r="G4" s="761"/>
      <c r="H4" s="761"/>
      <c r="I4" s="762"/>
    </row>
    <row r="5" spans="1:9" ht="12.75">
      <c r="A5" s="755"/>
      <c r="B5" s="757"/>
      <c r="C5" s="757"/>
      <c r="D5" s="84" t="s">
        <v>609</v>
      </c>
      <c r="E5" s="84" t="s">
        <v>611</v>
      </c>
      <c r="F5" s="84" t="s">
        <v>613</v>
      </c>
      <c r="G5" s="84" t="s">
        <v>615</v>
      </c>
      <c r="H5" s="85" t="s">
        <v>617</v>
      </c>
      <c r="I5" s="85" t="s">
        <v>622</v>
      </c>
    </row>
    <row r="6" spans="1:9" ht="12.75">
      <c r="A6" s="755"/>
      <c r="B6" s="757"/>
      <c r="C6" s="757"/>
      <c r="D6" s="86" t="s">
        <v>128</v>
      </c>
      <c r="E6" s="86" t="s">
        <v>558</v>
      </c>
      <c r="F6" s="759" t="s">
        <v>43</v>
      </c>
      <c r="G6" s="765"/>
      <c r="H6" s="765"/>
      <c r="I6" s="765"/>
    </row>
    <row r="7" spans="1:9" ht="15.75" customHeight="1">
      <c r="A7" s="163" t="s">
        <v>84</v>
      </c>
      <c r="B7" s="164" t="s">
        <v>85</v>
      </c>
      <c r="C7" s="165"/>
      <c r="D7" s="165"/>
      <c r="E7" s="166"/>
      <c r="F7" s="166"/>
      <c r="G7" s="166"/>
      <c r="H7" s="167"/>
      <c r="I7" s="168"/>
    </row>
    <row r="8" spans="1:9" ht="15.75" customHeight="1">
      <c r="A8" s="169"/>
      <c r="B8" s="170" t="s">
        <v>86</v>
      </c>
      <c r="C8" s="171"/>
      <c r="D8" s="186">
        <f aca="true" t="shared" si="0" ref="D8:I8">SUM(D9:D10)</f>
        <v>0</v>
      </c>
      <c r="E8" s="186">
        <f t="shared" si="0"/>
        <v>0</v>
      </c>
      <c r="F8" s="186">
        <f t="shared" si="0"/>
        <v>0</v>
      </c>
      <c r="G8" s="186">
        <f t="shared" si="0"/>
        <v>0</v>
      </c>
      <c r="H8" s="186">
        <f t="shared" si="0"/>
        <v>0</v>
      </c>
      <c r="I8" s="186">
        <f t="shared" si="0"/>
        <v>0</v>
      </c>
    </row>
    <row r="9" spans="1:9" ht="15.75" customHeight="1">
      <c r="A9" s="169"/>
      <c r="B9" s="176" t="s">
        <v>329</v>
      </c>
      <c r="C9" s="177" t="s">
        <v>303</v>
      </c>
      <c r="D9" s="178">
        <f>'F10'!F8</f>
        <v>0</v>
      </c>
      <c r="E9" s="178">
        <f>'F10'!F27</f>
        <v>0</v>
      </c>
      <c r="F9" s="178">
        <f>'F10'!F46</f>
        <v>0</v>
      </c>
      <c r="G9" s="178">
        <f>'F10'!F65</f>
        <v>0</v>
      </c>
      <c r="H9" s="178">
        <f>'F10'!F84</f>
        <v>0</v>
      </c>
      <c r="I9" s="178">
        <f>'F10'!G84</f>
        <v>0</v>
      </c>
    </row>
    <row r="10" spans="1:9" ht="15.75" customHeight="1">
      <c r="A10" s="169"/>
      <c r="B10" s="176" t="s">
        <v>87</v>
      </c>
      <c r="C10" s="177" t="s">
        <v>303</v>
      </c>
      <c r="D10" s="178">
        <f>'F10'!F14+'F10'!F18</f>
        <v>0</v>
      </c>
      <c r="E10" s="178">
        <f>'F10'!F33+'F10'!F37</f>
        <v>0</v>
      </c>
      <c r="F10" s="178">
        <f>'F10'!F52+'F10'!F56</f>
        <v>0</v>
      </c>
      <c r="G10" s="178">
        <f>'F10'!F71+'F10'!F75</f>
        <v>0</v>
      </c>
      <c r="H10" s="178" t="b">
        <f>L5='F10'!F90+'F10'!F94</f>
        <v>1</v>
      </c>
      <c r="I10" s="178">
        <f>'F10'!G90+'F10'!G94</f>
        <v>0</v>
      </c>
    </row>
    <row r="11" spans="1:9" ht="15" customHeight="1">
      <c r="A11" s="169"/>
      <c r="B11" s="170" t="s">
        <v>88</v>
      </c>
      <c r="C11" s="171"/>
      <c r="D11" s="171"/>
      <c r="E11" s="172"/>
      <c r="F11" s="173"/>
      <c r="G11" s="173"/>
      <c r="H11" s="174"/>
      <c r="I11" s="175"/>
    </row>
    <row r="12" spans="1:9" s="554" customFormat="1" ht="15.75" customHeight="1">
      <c r="A12" s="181"/>
      <c r="B12" s="170" t="s">
        <v>89</v>
      </c>
      <c r="C12" s="171"/>
      <c r="D12" s="186">
        <f aca="true" t="shared" si="1" ref="D12:I12">SUM(D13:D14)</f>
        <v>0</v>
      </c>
      <c r="E12" s="186">
        <f t="shared" si="1"/>
        <v>0</v>
      </c>
      <c r="F12" s="186">
        <f t="shared" si="1"/>
        <v>0</v>
      </c>
      <c r="G12" s="186">
        <f t="shared" si="1"/>
        <v>0</v>
      </c>
      <c r="H12" s="186">
        <f t="shared" si="1"/>
        <v>0</v>
      </c>
      <c r="I12" s="186">
        <f t="shared" si="1"/>
        <v>0</v>
      </c>
    </row>
    <row r="13" spans="1:9" ht="15.75" customHeight="1">
      <c r="A13" s="169"/>
      <c r="B13" s="176" t="s">
        <v>58</v>
      </c>
      <c r="C13" s="177" t="s">
        <v>301</v>
      </c>
      <c r="D13" s="191">
        <f>'F8'!J12</f>
        <v>0</v>
      </c>
      <c r="E13" s="191">
        <f>'F8'!J43</f>
        <v>0</v>
      </c>
      <c r="F13" s="191">
        <f>'F8'!J74</f>
        <v>0</v>
      </c>
      <c r="G13" s="191">
        <f>'F8'!J105</f>
        <v>0</v>
      </c>
      <c r="H13" s="204">
        <f>'F8'!J166</f>
        <v>0</v>
      </c>
      <c r="I13" s="204">
        <f>'F8'!K166</f>
        <v>0</v>
      </c>
    </row>
    <row r="14" spans="1:9" ht="15.75" customHeight="1">
      <c r="A14" s="169"/>
      <c r="B14" s="176" t="s">
        <v>59</v>
      </c>
      <c r="C14" s="177" t="s">
        <v>301</v>
      </c>
      <c r="D14" s="191">
        <f>'F8'!J19</f>
        <v>0</v>
      </c>
      <c r="E14" s="191">
        <f>'F8'!J50</f>
        <v>0</v>
      </c>
      <c r="F14" s="191">
        <f>'F8'!J81</f>
        <v>0</v>
      </c>
      <c r="G14" s="191">
        <f>'F8'!J112</f>
        <v>0</v>
      </c>
      <c r="H14" s="204">
        <f>'F8'!J173</f>
        <v>0</v>
      </c>
      <c r="I14" s="204">
        <f>'F8'!K173</f>
        <v>0</v>
      </c>
    </row>
    <row r="15" spans="1:9" ht="15.75" customHeight="1">
      <c r="A15" s="169"/>
      <c r="B15" s="170" t="s">
        <v>90</v>
      </c>
      <c r="C15" s="171"/>
      <c r="D15" s="171"/>
      <c r="E15" s="172"/>
      <c r="F15" s="173"/>
      <c r="G15" s="173"/>
      <c r="H15" s="174"/>
      <c r="I15" s="174"/>
    </row>
    <row r="16" spans="1:9" ht="15.75" customHeight="1">
      <c r="A16" s="649"/>
      <c r="B16" s="650" t="s">
        <v>91</v>
      </c>
      <c r="C16" s="651"/>
      <c r="D16" s="652">
        <f aca="true" t="shared" si="2" ref="D16:I16">D8+D11+D12+D15</f>
        <v>0</v>
      </c>
      <c r="E16" s="652">
        <f t="shared" si="2"/>
        <v>0</v>
      </c>
      <c r="F16" s="652">
        <f t="shared" si="2"/>
        <v>0</v>
      </c>
      <c r="G16" s="652">
        <f t="shared" si="2"/>
        <v>0</v>
      </c>
      <c r="H16" s="652">
        <f t="shared" si="2"/>
        <v>0</v>
      </c>
      <c r="I16" s="652">
        <f t="shared" si="2"/>
        <v>0</v>
      </c>
    </row>
    <row r="17" spans="1:9" ht="15.75" customHeight="1">
      <c r="A17" s="169"/>
      <c r="B17" s="174"/>
      <c r="C17" s="152"/>
      <c r="D17" s="152"/>
      <c r="E17" s="182"/>
      <c r="F17" s="183"/>
      <c r="G17" s="183"/>
      <c r="H17" s="174"/>
      <c r="I17" s="175"/>
    </row>
    <row r="18" spans="1:9" ht="15.75" customHeight="1">
      <c r="A18" s="163" t="s">
        <v>92</v>
      </c>
      <c r="B18" s="187" t="s">
        <v>93</v>
      </c>
      <c r="C18" s="188"/>
      <c r="D18" s="188"/>
      <c r="E18" s="189"/>
      <c r="F18" s="190"/>
      <c r="G18" s="190"/>
      <c r="H18" s="167"/>
      <c r="I18" s="168"/>
    </row>
    <row r="19" spans="1:9" ht="15.75" customHeight="1">
      <c r="A19" s="169"/>
      <c r="B19" s="170" t="s">
        <v>94</v>
      </c>
      <c r="C19" s="171"/>
      <c r="D19" s="171"/>
      <c r="E19" s="172"/>
      <c r="F19" s="173"/>
      <c r="G19" s="173"/>
      <c r="H19" s="174"/>
      <c r="I19" s="175"/>
    </row>
    <row r="20" spans="1:9" ht="15.75" customHeight="1">
      <c r="A20" s="169"/>
      <c r="B20" s="176" t="s">
        <v>95</v>
      </c>
      <c r="C20" s="177" t="s">
        <v>300</v>
      </c>
      <c r="D20" s="191">
        <f>'F7'!H61</f>
        <v>0</v>
      </c>
      <c r="E20" s="191">
        <f>'F7'!Q61</f>
        <v>0</v>
      </c>
      <c r="F20" s="191">
        <f>'F7'!Z61</f>
        <v>0</v>
      </c>
      <c r="G20" s="191">
        <f>'F7'!AI61</f>
        <v>0</v>
      </c>
      <c r="H20" s="178">
        <f>'F7'!AR61</f>
        <v>0</v>
      </c>
      <c r="I20" s="178">
        <f>'F7'!AS61</f>
        <v>0</v>
      </c>
    </row>
    <row r="21" spans="1:9" ht="15.75" customHeight="1">
      <c r="A21" s="169"/>
      <c r="B21" s="176" t="s">
        <v>538</v>
      </c>
      <c r="C21" s="177" t="s">
        <v>309</v>
      </c>
      <c r="D21" s="191">
        <f>'F15'!G11</f>
        <v>0</v>
      </c>
      <c r="E21" s="191">
        <f>'F15'!K11</f>
        <v>0</v>
      </c>
      <c r="F21" s="191">
        <f>'F15'!O11</f>
        <v>0</v>
      </c>
      <c r="G21" s="191">
        <f>'F15'!S11</f>
        <v>0</v>
      </c>
      <c r="H21" s="178">
        <f>'F15'!W11</f>
        <v>0</v>
      </c>
      <c r="I21" s="178">
        <f>'F15'!X11</f>
        <v>0</v>
      </c>
    </row>
    <row r="22" spans="1:9" ht="15.75" customHeight="1">
      <c r="A22" s="169"/>
      <c r="B22" s="193"/>
      <c r="C22" s="177"/>
      <c r="D22" s="192"/>
      <c r="E22" s="192"/>
      <c r="F22" s="192"/>
      <c r="G22" s="192"/>
      <c r="H22" s="174"/>
      <c r="I22" s="174"/>
    </row>
    <row r="23" spans="1:9" ht="15.75" customHeight="1">
      <c r="A23" s="169"/>
      <c r="B23" s="170" t="s">
        <v>96</v>
      </c>
      <c r="C23" s="177" t="s">
        <v>304</v>
      </c>
      <c r="D23" s="186">
        <f>'F11'!F9</f>
        <v>0</v>
      </c>
      <c r="E23" s="186">
        <f>'F11'!F17</f>
        <v>0</v>
      </c>
      <c r="F23" s="186">
        <f>'F11'!F25</f>
        <v>0</v>
      </c>
      <c r="G23" s="186">
        <f>'F11'!F45</f>
        <v>0</v>
      </c>
      <c r="H23" s="321">
        <f>'F11'!F53</f>
        <v>0</v>
      </c>
      <c r="I23" s="321">
        <f>'F11'!G53</f>
        <v>0</v>
      </c>
    </row>
    <row r="24" spans="1:9" ht="15.75" customHeight="1">
      <c r="A24" s="169"/>
      <c r="B24" s="170"/>
      <c r="C24" s="171"/>
      <c r="D24" s="192"/>
      <c r="E24" s="192"/>
      <c r="F24" s="192"/>
      <c r="G24" s="192"/>
      <c r="H24" s="174"/>
      <c r="I24" s="175"/>
    </row>
    <row r="25" spans="1:9" ht="15.75" customHeight="1">
      <c r="A25" s="169"/>
      <c r="B25" s="170" t="s">
        <v>97</v>
      </c>
      <c r="C25" s="177" t="s">
        <v>305</v>
      </c>
      <c r="D25" s="191">
        <f>'F12'!C8</f>
        <v>0</v>
      </c>
      <c r="E25" s="191">
        <f>'F12'!D8</f>
        <v>0</v>
      </c>
      <c r="F25" s="191"/>
      <c r="G25" s="191"/>
      <c r="H25" s="178"/>
      <c r="I25" s="185"/>
    </row>
    <row r="26" spans="1:9" ht="15.75" customHeight="1">
      <c r="A26" s="169"/>
      <c r="B26" s="194" t="s">
        <v>38</v>
      </c>
      <c r="C26" s="177" t="s">
        <v>305</v>
      </c>
      <c r="D26" s="191">
        <f>'F12'!C14</f>
        <v>0</v>
      </c>
      <c r="E26" s="191">
        <f>'F12'!D14</f>
        <v>0</v>
      </c>
      <c r="F26" s="191"/>
      <c r="G26" s="191"/>
      <c r="H26" s="178"/>
      <c r="I26" s="185"/>
    </row>
    <row r="27" spans="1:9" ht="15.75" customHeight="1">
      <c r="A27" s="169"/>
      <c r="B27" s="176"/>
      <c r="C27" s="177"/>
      <c r="D27" s="192"/>
      <c r="E27" s="192"/>
      <c r="F27" s="192"/>
      <c r="G27" s="192"/>
      <c r="H27" s="179"/>
      <c r="I27" s="180"/>
    </row>
    <row r="28" spans="1:9" ht="15.75" customHeight="1">
      <c r="A28" s="366"/>
      <c r="B28" s="645" t="s">
        <v>39</v>
      </c>
      <c r="C28" s="646"/>
      <c r="D28" s="116">
        <f>D25-D26</f>
        <v>0</v>
      </c>
      <c r="E28" s="116">
        <f>E25-E26</f>
        <v>0</v>
      </c>
      <c r="F28" s="116"/>
      <c r="G28" s="116"/>
      <c r="H28" s="116"/>
      <c r="I28" s="117"/>
    </row>
    <row r="29" spans="1:10" ht="15.75" customHeight="1">
      <c r="A29" s="169"/>
      <c r="B29" s="193"/>
      <c r="C29" s="177"/>
      <c r="D29" s="191"/>
      <c r="E29" s="191"/>
      <c r="F29" s="191"/>
      <c r="G29" s="191"/>
      <c r="H29" s="178"/>
      <c r="I29" s="185"/>
      <c r="J29" s="555"/>
    </row>
    <row r="30" spans="1:9" ht="15.75" customHeight="1" thickBot="1">
      <c r="A30" s="647"/>
      <c r="B30" s="648" t="s">
        <v>40</v>
      </c>
      <c r="C30" s="653"/>
      <c r="D30" s="654">
        <f aca="true" t="shared" si="3" ref="D30:I30">D20+D21+D23+D28</f>
        <v>0</v>
      </c>
      <c r="E30" s="654">
        <f t="shared" si="3"/>
        <v>0</v>
      </c>
      <c r="F30" s="654">
        <f t="shared" si="3"/>
        <v>0</v>
      </c>
      <c r="G30" s="654">
        <f t="shared" si="3"/>
        <v>0</v>
      </c>
      <c r="H30" s="654">
        <f t="shared" si="3"/>
        <v>0</v>
      </c>
      <c r="I30" s="655">
        <f t="shared" si="3"/>
        <v>0</v>
      </c>
    </row>
    <row r="31" spans="2:9" ht="12.75">
      <c r="B31" s="764"/>
      <c r="C31" s="764"/>
      <c r="D31" s="764"/>
      <c r="E31" s="764"/>
      <c r="F31" s="764"/>
      <c r="G31" s="764"/>
      <c r="H31" s="555"/>
      <c r="I31" s="555"/>
    </row>
    <row r="34" ht="12.75">
      <c r="A34" s="144" t="s">
        <v>41</v>
      </c>
    </row>
  </sheetData>
  <sheetProtection/>
  <mergeCells count="8">
    <mergeCell ref="A1:I1"/>
    <mergeCell ref="A2:B2"/>
    <mergeCell ref="B31:G31"/>
    <mergeCell ref="A4:A6"/>
    <mergeCell ref="B4:B6"/>
    <mergeCell ref="F6:I6"/>
    <mergeCell ref="C4:C6"/>
    <mergeCell ref="F4:I4"/>
  </mergeCells>
  <printOptions gridLines="1" horizontalCentered="1"/>
  <pageMargins left="0.42" right="0.27" top="0.62" bottom="0.5" header="0.25" footer="0.25"/>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33"/>
  <sheetViews>
    <sheetView view="pageBreakPreview" zoomScale="80" zoomScaleNormal="80" zoomScaleSheetLayoutView="80" zoomScalePageLayoutView="0" workbookViewId="0" topLeftCell="A1">
      <selection activeCell="D4" sqref="D4:I5"/>
    </sheetView>
  </sheetViews>
  <sheetFormatPr defaultColWidth="14.7109375" defaultRowHeight="12.75"/>
  <cols>
    <col min="1" max="1" width="4.28125" style="237" bestFit="1" customWidth="1"/>
    <col min="2" max="2" width="40.7109375" style="207" customWidth="1"/>
    <col min="3" max="3" width="11.57421875" style="237" customWidth="1"/>
    <col min="4" max="4" width="9.00390625" style="237" customWidth="1"/>
    <col min="5" max="5" width="18.421875" style="237" bestFit="1" customWidth="1"/>
    <col min="6" max="6" width="11.421875" style="237" bestFit="1" customWidth="1"/>
    <col min="7" max="9" width="12.00390625" style="207" bestFit="1" customWidth="1"/>
    <col min="10" max="16384" width="14.7109375" style="207" customWidth="1"/>
  </cols>
  <sheetData>
    <row r="1" spans="1:9" s="144" customFormat="1" ht="15" customHeight="1">
      <c r="A1" s="751" t="str">
        <f>Index!A1</f>
        <v>Name of the Generating Company/Station (Thermal)</v>
      </c>
      <c r="B1" s="751"/>
      <c r="C1" s="751"/>
      <c r="D1" s="751"/>
      <c r="E1" s="751"/>
      <c r="F1" s="751"/>
      <c r="G1" s="751"/>
      <c r="H1" s="751"/>
      <c r="I1" s="751"/>
    </row>
    <row r="2" spans="1:9" s="144" customFormat="1" ht="12.75">
      <c r="A2" s="763" t="s">
        <v>265</v>
      </c>
      <c r="B2" s="763"/>
      <c r="C2" s="763"/>
      <c r="D2" s="763"/>
      <c r="E2" s="763"/>
      <c r="F2" s="763"/>
      <c r="G2" s="763"/>
      <c r="H2" s="767" t="s">
        <v>210</v>
      </c>
      <c r="I2" s="767"/>
    </row>
    <row r="3" spans="1:9" s="144" customFormat="1" ht="13.5" thickBot="1">
      <c r="A3" s="160"/>
      <c r="B3" s="160"/>
      <c r="C3" s="160"/>
      <c r="D3" s="160"/>
      <c r="E3" s="162"/>
      <c r="F3" s="159"/>
      <c r="G3" s="206"/>
      <c r="I3" s="206" t="s">
        <v>168</v>
      </c>
    </row>
    <row r="4" spans="1:10" ht="12.75" customHeight="1">
      <c r="A4" s="768" t="s">
        <v>331</v>
      </c>
      <c r="B4" s="756" t="s">
        <v>98</v>
      </c>
      <c r="C4" s="756" t="s">
        <v>520</v>
      </c>
      <c r="D4" s="80" t="s">
        <v>206</v>
      </c>
      <c r="E4" s="80" t="s">
        <v>207</v>
      </c>
      <c r="F4" s="760" t="s">
        <v>624</v>
      </c>
      <c r="G4" s="761"/>
      <c r="H4" s="761"/>
      <c r="I4" s="762"/>
      <c r="J4" s="81"/>
    </row>
    <row r="5" spans="1:9" ht="12.75">
      <c r="A5" s="769"/>
      <c r="B5" s="757"/>
      <c r="C5" s="757"/>
      <c r="D5" s="84" t="s">
        <v>609</v>
      </c>
      <c r="E5" s="84" t="s">
        <v>611</v>
      </c>
      <c r="F5" s="84" t="s">
        <v>613</v>
      </c>
      <c r="G5" s="84" t="s">
        <v>615</v>
      </c>
      <c r="H5" s="85" t="s">
        <v>617</v>
      </c>
      <c r="I5" s="85" t="s">
        <v>622</v>
      </c>
    </row>
    <row r="6" spans="1:9" ht="13.5" thickBot="1">
      <c r="A6" s="743"/>
      <c r="B6" s="744"/>
      <c r="C6" s="757"/>
      <c r="D6" s="86" t="s">
        <v>128</v>
      </c>
      <c r="E6" s="86" t="s">
        <v>558</v>
      </c>
      <c r="F6" s="759" t="s">
        <v>43</v>
      </c>
      <c r="G6" s="765"/>
      <c r="H6" s="765"/>
      <c r="I6" s="765"/>
    </row>
    <row r="7" spans="1:9" ht="15" customHeight="1">
      <c r="A7" s="208" t="s">
        <v>100</v>
      </c>
      <c r="B7" s="209" t="s">
        <v>390</v>
      </c>
      <c r="C7" s="642"/>
      <c r="D7" s="210"/>
      <c r="E7" s="210"/>
      <c r="F7" s="210"/>
      <c r="G7" s="210"/>
      <c r="H7" s="210"/>
      <c r="I7" s="211"/>
    </row>
    <row r="8" spans="1:9" ht="15" customHeight="1">
      <c r="A8" s="212">
        <v>1</v>
      </c>
      <c r="B8" s="213" t="s">
        <v>387</v>
      </c>
      <c r="C8" s="214" t="s">
        <v>296</v>
      </c>
      <c r="D8" s="214"/>
      <c r="E8" s="215"/>
      <c r="F8" s="215"/>
      <c r="G8" s="216"/>
      <c r="H8" s="216"/>
      <c r="I8" s="217"/>
    </row>
    <row r="9" spans="1:9" ht="15" customHeight="1">
      <c r="A9" s="218">
        <v>2</v>
      </c>
      <c r="B9" s="219" t="s">
        <v>386</v>
      </c>
      <c r="C9" s="656" t="s">
        <v>296</v>
      </c>
      <c r="D9" s="220"/>
      <c r="E9" s="201"/>
      <c r="F9" s="201"/>
      <c r="G9" s="205"/>
      <c r="H9" s="205"/>
      <c r="I9" s="221"/>
    </row>
    <row r="10" spans="1:9" ht="15" customHeight="1">
      <c r="A10" s="218">
        <v>3</v>
      </c>
      <c r="B10" s="222" t="s">
        <v>388</v>
      </c>
      <c r="C10" s="657" t="s">
        <v>296</v>
      </c>
      <c r="D10" s="223">
        <f aca="true" t="shared" si="0" ref="D10:I10">D8*(1-D9)</f>
        <v>0</v>
      </c>
      <c r="E10" s="223">
        <f t="shared" si="0"/>
        <v>0</v>
      </c>
      <c r="F10" s="223">
        <f t="shared" si="0"/>
        <v>0</v>
      </c>
      <c r="G10" s="223">
        <f t="shared" si="0"/>
        <v>0</v>
      </c>
      <c r="H10" s="223">
        <f t="shared" si="0"/>
        <v>0</v>
      </c>
      <c r="I10" s="224">
        <f t="shared" si="0"/>
        <v>0</v>
      </c>
    </row>
    <row r="11" spans="1:9" ht="15" customHeight="1">
      <c r="A11" s="218"/>
      <c r="B11" s="225"/>
      <c r="C11" s="225"/>
      <c r="D11" s="201"/>
      <c r="E11" s="201"/>
      <c r="F11" s="201"/>
      <c r="G11" s="205"/>
      <c r="H11" s="205"/>
      <c r="I11" s="221"/>
    </row>
    <row r="12" spans="1:9" ht="15" customHeight="1">
      <c r="A12" s="226" t="s">
        <v>101</v>
      </c>
      <c r="B12" s="164" t="s">
        <v>238</v>
      </c>
      <c r="C12" s="165"/>
      <c r="D12" s="227"/>
      <c r="E12" s="227"/>
      <c r="F12" s="227"/>
      <c r="G12" s="228"/>
      <c r="H12" s="228"/>
      <c r="I12" s="229"/>
    </row>
    <row r="13" spans="1:9" ht="15" customHeight="1">
      <c r="A13" s="218">
        <v>1</v>
      </c>
      <c r="B13" s="174" t="s">
        <v>389</v>
      </c>
      <c r="C13" s="152" t="s">
        <v>294</v>
      </c>
      <c r="D13" s="98">
        <f>'F1'!G14</f>
        <v>0</v>
      </c>
      <c r="E13" s="98">
        <f>'F1'!L14</f>
        <v>0</v>
      </c>
      <c r="F13" s="98">
        <f>'F1'!Q14</f>
        <v>0</v>
      </c>
      <c r="G13" s="98">
        <f>'F1'!V14</f>
        <v>0</v>
      </c>
      <c r="H13" s="98">
        <f>'F1'!AA14</f>
        <v>0</v>
      </c>
      <c r="I13" s="98">
        <f>'F1'!AB14</f>
        <v>0</v>
      </c>
    </row>
    <row r="14" spans="1:9" s="144" customFormat="1" ht="15" customHeight="1">
      <c r="A14" s="151"/>
      <c r="B14" s="174"/>
      <c r="C14" s="152"/>
      <c r="D14" s="204"/>
      <c r="E14" s="204"/>
      <c r="F14" s="204"/>
      <c r="G14" s="178"/>
      <c r="H14" s="178"/>
      <c r="I14" s="185"/>
    </row>
    <row r="15" spans="1:9" s="144" customFormat="1" ht="15" customHeight="1">
      <c r="A15" s="226" t="s">
        <v>103</v>
      </c>
      <c r="B15" s="164" t="s">
        <v>42</v>
      </c>
      <c r="C15" s="165"/>
      <c r="D15" s="230"/>
      <c r="E15" s="230"/>
      <c r="F15" s="230"/>
      <c r="G15" s="231"/>
      <c r="H15" s="231"/>
      <c r="I15" s="232"/>
    </row>
    <row r="16" spans="1:9" s="144" customFormat="1" ht="15" customHeight="1">
      <c r="A16" s="151">
        <v>1</v>
      </c>
      <c r="B16" s="174" t="s">
        <v>539</v>
      </c>
      <c r="C16" s="152" t="s">
        <v>296</v>
      </c>
      <c r="D16" s="201"/>
      <c r="E16" s="201"/>
      <c r="F16" s="201"/>
      <c r="G16" s="201"/>
      <c r="H16" s="201"/>
      <c r="I16" s="202"/>
    </row>
    <row r="17" spans="1:9" s="144" customFormat="1" ht="15" customHeight="1">
      <c r="A17" s="151">
        <v>2</v>
      </c>
      <c r="B17" s="174" t="s">
        <v>17</v>
      </c>
      <c r="C17" s="152"/>
      <c r="D17" s="201">
        <f aca="true" t="shared" si="1" ref="D17:I17">SUM(D18:D20)</f>
        <v>0</v>
      </c>
      <c r="E17" s="201">
        <f t="shared" si="1"/>
        <v>0</v>
      </c>
      <c r="F17" s="201">
        <f t="shared" si="1"/>
        <v>0</v>
      </c>
      <c r="G17" s="201">
        <f t="shared" si="1"/>
        <v>0</v>
      </c>
      <c r="H17" s="201">
        <f t="shared" si="1"/>
        <v>0</v>
      </c>
      <c r="I17" s="202">
        <f t="shared" si="1"/>
        <v>0</v>
      </c>
    </row>
    <row r="18" spans="1:9" s="144" customFormat="1" ht="15" customHeight="1">
      <c r="A18" s="151" t="s">
        <v>239</v>
      </c>
      <c r="B18" s="233" t="s">
        <v>241</v>
      </c>
      <c r="C18" s="152" t="s">
        <v>297</v>
      </c>
      <c r="D18" s="98">
        <f>'F4'!D17</f>
        <v>0</v>
      </c>
      <c r="E18" s="98">
        <f>'F4'!E17</f>
        <v>0</v>
      </c>
      <c r="F18" s="98">
        <f>'F4'!F17</f>
        <v>0</v>
      </c>
      <c r="G18" s="98">
        <f>'F4'!G17</f>
        <v>0</v>
      </c>
      <c r="H18" s="98">
        <f>'F4'!H17</f>
        <v>0</v>
      </c>
      <c r="I18" s="108">
        <f>'F4'!H17</f>
        <v>0</v>
      </c>
    </row>
    <row r="19" spans="1:9" ht="15" customHeight="1">
      <c r="A19" s="218" t="s">
        <v>240</v>
      </c>
      <c r="B19" s="233" t="s">
        <v>243</v>
      </c>
      <c r="C19" s="152" t="s">
        <v>298</v>
      </c>
      <c r="D19" s="204">
        <f>'F5'!D32</f>
        <v>0</v>
      </c>
      <c r="E19" s="204">
        <f>'F5'!E32</f>
        <v>0</v>
      </c>
      <c r="F19" s="204">
        <f>'F5'!F32</f>
        <v>0</v>
      </c>
      <c r="G19" s="204">
        <f>'F5'!G32</f>
        <v>0</v>
      </c>
      <c r="H19" s="204">
        <f>'F5'!H32</f>
        <v>0</v>
      </c>
      <c r="I19" s="204">
        <f>'F5'!H32</f>
        <v>0</v>
      </c>
    </row>
    <row r="20" spans="1:9" ht="15" customHeight="1">
      <c r="A20" s="218" t="s">
        <v>242</v>
      </c>
      <c r="B20" s="233" t="s">
        <v>244</v>
      </c>
      <c r="C20" s="152" t="s">
        <v>299</v>
      </c>
      <c r="D20" s="201">
        <f>'F6'!E43</f>
        <v>0</v>
      </c>
      <c r="E20" s="201">
        <f>'F6'!F43</f>
        <v>0</v>
      </c>
      <c r="F20" s="201">
        <f>'F6'!G43</f>
        <v>0</v>
      </c>
      <c r="G20" s="201">
        <f>'F6'!H43</f>
        <v>0</v>
      </c>
      <c r="H20" s="201">
        <f>'F6'!I43</f>
        <v>0</v>
      </c>
      <c r="I20" s="201">
        <f>'F6'!I43</f>
        <v>0</v>
      </c>
    </row>
    <row r="21" spans="1:9" ht="15" customHeight="1">
      <c r="A21" s="218">
        <v>3</v>
      </c>
      <c r="B21" s="174" t="s">
        <v>245</v>
      </c>
      <c r="C21" s="152" t="s">
        <v>300</v>
      </c>
      <c r="D21" s="622">
        <f>'F7'!G61</f>
        <v>0</v>
      </c>
      <c r="E21" s="622">
        <f>'F7'!P61</f>
        <v>0</v>
      </c>
      <c r="F21" s="622">
        <f>'F7'!Y61</f>
        <v>0</v>
      </c>
      <c r="G21" s="622">
        <f>'F7'!AH61</f>
        <v>0</v>
      </c>
      <c r="H21" s="622">
        <f>'F7'!AQ61</f>
        <v>0</v>
      </c>
      <c r="I21" s="622">
        <f>'F7'!AR61</f>
        <v>0</v>
      </c>
    </row>
    <row r="22" spans="1:9" ht="15" customHeight="1">
      <c r="A22" s="218">
        <v>4</v>
      </c>
      <c r="B22" s="174" t="s">
        <v>568</v>
      </c>
      <c r="C22" s="152"/>
      <c r="D22" s="622"/>
      <c r="E22" s="201">
        <v>0</v>
      </c>
      <c r="F22" s="201">
        <v>0</v>
      </c>
      <c r="G22" s="201">
        <v>0</v>
      </c>
      <c r="H22" s="201">
        <v>0</v>
      </c>
      <c r="I22" s="201">
        <v>0</v>
      </c>
    </row>
    <row r="23" spans="1:9" ht="15" customHeight="1">
      <c r="A23" s="218">
        <v>5</v>
      </c>
      <c r="B23" s="174" t="s">
        <v>540</v>
      </c>
      <c r="C23" s="152" t="s">
        <v>302</v>
      </c>
      <c r="D23" s="201">
        <f>'F9'!C11</f>
        <v>0</v>
      </c>
      <c r="E23" s="201">
        <f>'F9'!D11</f>
        <v>0</v>
      </c>
      <c r="F23" s="201">
        <f>'F9'!E11</f>
        <v>0</v>
      </c>
      <c r="G23" s="201">
        <f>'F9'!F11</f>
        <v>0</v>
      </c>
      <c r="H23" s="201">
        <f>'F9'!G11</f>
        <v>0</v>
      </c>
      <c r="I23" s="201">
        <f>'F9'!G11</f>
        <v>0</v>
      </c>
    </row>
    <row r="24" spans="1:9" ht="15" customHeight="1">
      <c r="A24" s="218">
        <v>6</v>
      </c>
      <c r="B24" s="234" t="s">
        <v>564</v>
      </c>
      <c r="C24" s="657" t="s">
        <v>72</v>
      </c>
      <c r="D24" s="201">
        <f>'S4'!D13</f>
        <v>0</v>
      </c>
      <c r="E24" s="201">
        <f>'S4'!E13</f>
        <v>0</v>
      </c>
      <c r="F24" s="201">
        <f>'S4'!F13</f>
        <v>0</v>
      </c>
      <c r="G24" s="201">
        <f>'S4'!G13</f>
        <v>0</v>
      </c>
      <c r="H24" s="201">
        <f>'S4'!H13</f>
        <v>0</v>
      </c>
      <c r="I24" s="201">
        <f>'S4'!H13</f>
        <v>0</v>
      </c>
    </row>
    <row r="25" spans="1:9" ht="15" customHeight="1">
      <c r="A25" s="218">
        <v>7</v>
      </c>
      <c r="B25" s="234" t="s">
        <v>394</v>
      </c>
      <c r="C25" s="657" t="s">
        <v>301</v>
      </c>
      <c r="D25" s="201">
        <f>'F8'!H28</f>
        <v>0</v>
      </c>
      <c r="E25" s="201">
        <f>'F8'!H59</f>
        <v>0</v>
      </c>
      <c r="F25" s="201">
        <f>'F8'!H90</f>
        <v>0</v>
      </c>
      <c r="G25" s="205">
        <f>'F8'!H121</f>
        <v>0</v>
      </c>
      <c r="H25" s="205">
        <f>'F8'!H182</f>
        <v>0</v>
      </c>
      <c r="I25" s="205">
        <f>'F8'!I182</f>
        <v>0</v>
      </c>
    </row>
    <row r="26" spans="1:9" ht="15" customHeight="1">
      <c r="A26" s="218">
        <v>8</v>
      </c>
      <c r="B26" s="234" t="s">
        <v>324</v>
      </c>
      <c r="C26" s="657" t="s">
        <v>306</v>
      </c>
      <c r="D26" s="201">
        <f>'F13'!C28</f>
        <v>0</v>
      </c>
      <c r="E26" s="201">
        <f>'F13'!D28</f>
        <v>0</v>
      </c>
      <c r="F26" s="201">
        <f>'F13'!E28</f>
        <v>0</v>
      </c>
      <c r="G26" s="201">
        <f>'F13'!F28</f>
        <v>0</v>
      </c>
      <c r="H26" s="201">
        <f>'F13'!G28</f>
        <v>0</v>
      </c>
      <c r="I26" s="201">
        <f>'F13'!G28</f>
        <v>0</v>
      </c>
    </row>
    <row r="27" spans="1:9" ht="15" customHeight="1">
      <c r="A27" s="218">
        <v>9</v>
      </c>
      <c r="B27" s="174" t="s">
        <v>565</v>
      </c>
      <c r="C27" s="152"/>
      <c r="D27" s="201"/>
      <c r="E27" s="201">
        <v>0</v>
      </c>
      <c r="F27" s="201">
        <v>0</v>
      </c>
      <c r="G27" s="201">
        <v>0</v>
      </c>
      <c r="H27" s="201">
        <v>0</v>
      </c>
      <c r="I27" s="201">
        <v>0</v>
      </c>
    </row>
    <row r="28" spans="1:9" ht="15" customHeight="1">
      <c r="A28" s="226" t="s">
        <v>29</v>
      </c>
      <c r="B28" s="164" t="s">
        <v>73</v>
      </c>
      <c r="C28" s="165"/>
      <c r="D28" s="230">
        <f aca="true" t="shared" si="2" ref="D28:I28">SUM(D16:D17,D21:D22,D24:D27)-D23</f>
        <v>0</v>
      </c>
      <c r="E28" s="230">
        <f t="shared" si="2"/>
        <v>0</v>
      </c>
      <c r="F28" s="230">
        <f t="shared" si="2"/>
        <v>0</v>
      </c>
      <c r="G28" s="230">
        <f t="shared" si="2"/>
        <v>0</v>
      </c>
      <c r="H28" s="230">
        <f t="shared" si="2"/>
        <v>0</v>
      </c>
      <c r="I28" s="230">
        <f t="shared" si="2"/>
        <v>0</v>
      </c>
    </row>
    <row r="29" spans="1:9" ht="15" customHeight="1">
      <c r="A29" s="218"/>
      <c r="B29" s="174"/>
      <c r="C29" s="152"/>
      <c r="D29" s="201"/>
      <c r="E29" s="201"/>
      <c r="F29" s="201"/>
      <c r="G29" s="205"/>
      <c r="H29" s="205"/>
      <c r="I29" s="221"/>
    </row>
    <row r="30" spans="1:9" ht="15" customHeight="1" thickBot="1">
      <c r="A30" s="678" t="s">
        <v>203</v>
      </c>
      <c r="B30" s="235" t="s">
        <v>391</v>
      </c>
      <c r="C30" s="658"/>
      <c r="D30" s="236">
        <f aca="true" t="shared" si="3" ref="D30:I30">D12-D28</f>
        <v>0</v>
      </c>
      <c r="E30" s="236">
        <f t="shared" si="3"/>
        <v>0</v>
      </c>
      <c r="F30" s="236">
        <f t="shared" si="3"/>
        <v>0</v>
      </c>
      <c r="G30" s="236">
        <f t="shared" si="3"/>
        <v>0</v>
      </c>
      <c r="H30" s="236">
        <f t="shared" si="3"/>
        <v>0</v>
      </c>
      <c r="I30" s="236">
        <f t="shared" si="3"/>
        <v>0</v>
      </c>
    </row>
    <row r="31" spans="1:9" ht="15" customHeight="1">
      <c r="A31" s="679"/>
      <c r="B31" s="680" t="s">
        <v>567</v>
      </c>
      <c r="C31" s="681"/>
      <c r="D31" s="682"/>
      <c r="E31" s="682"/>
      <c r="F31" s="682"/>
      <c r="G31" s="682"/>
      <c r="H31" s="682"/>
      <c r="I31" s="683"/>
    </row>
    <row r="32" spans="1:9" ht="15" customHeight="1" thickBot="1">
      <c r="A32" s="684"/>
      <c r="B32" s="685" t="s">
        <v>566</v>
      </c>
      <c r="C32" s="686"/>
      <c r="D32" s="687"/>
      <c r="E32" s="687"/>
      <c r="F32" s="687"/>
      <c r="G32" s="687"/>
      <c r="H32" s="687"/>
      <c r="I32" s="688"/>
    </row>
    <row r="33" spans="2:6" ht="12.75">
      <c r="B33" s="766"/>
      <c r="C33" s="766"/>
      <c r="D33" s="766"/>
      <c r="E33" s="766"/>
      <c r="F33" s="766"/>
    </row>
  </sheetData>
  <sheetProtection/>
  <mergeCells count="9">
    <mergeCell ref="A1:I1"/>
    <mergeCell ref="A2:G2"/>
    <mergeCell ref="F6:I6"/>
    <mergeCell ref="B33:F33"/>
    <mergeCell ref="H2:I2"/>
    <mergeCell ref="A4:A6"/>
    <mergeCell ref="B4:B6"/>
    <mergeCell ref="C4:C6"/>
    <mergeCell ref="F4:I4"/>
  </mergeCells>
  <printOptions gridLines="1" horizontalCentered="1"/>
  <pageMargins left="0.42" right="0.27" top="0.62" bottom="0.5" header="0.25" footer="0.25"/>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J14"/>
  <sheetViews>
    <sheetView view="pageBreakPreview" zoomScale="80" zoomScaleNormal="80" zoomScaleSheetLayoutView="80" zoomScalePageLayoutView="0" workbookViewId="0" topLeftCell="A1">
      <selection activeCell="D4" sqref="D4:I5"/>
    </sheetView>
  </sheetViews>
  <sheetFormatPr defaultColWidth="14.7109375" defaultRowHeight="12.75"/>
  <cols>
    <col min="1" max="1" width="6.421875" style="556" customWidth="1"/>
    <col min="2" max="2" width="41.57421875" style="242" customWidth="1"/>
    <col min="3" max="3" width="11.57421875" style="242" customWidth="1"/>
    <col min="4" max="4" width="7.8515625" style="242" customWidth="1"/>
    <col min="5" max="5" width="18.421875" style="242" bestFit="1" customWidth="1"/>
    <col min="6" max="6" width="11.421875" style="242" bestFit="1" customWidth="1"/>
    <col min="7" max="9" width="12.00390625" style="242" bestFit="1" customWidth="1"/>
    <col min="10" max="10" width="0.2890625" style="242" customWidth="1"/>
    <col min="11" max="16384" width="14.7109375" style="242" customWidth="1"/>
  </cols>
  <sheetData>
    <row r="1" spans="1:9" s="153" customFormat="1" ht="15" customHeight="1">
      <c r="A1" s="738" t="str">
        <f>Index!A1</f>
        <v>Name of the Generating Company/Station (Thermal)</v>
      </c>
      <c r="B1" s="738"/>
      <c r="C1" s="738"/>
      <c r="D1" s="738"/>
      <c r="E1" s="738"/>
      <c r="F1" s="738"/>
      <c r="G1" s="738"/>
      <c r="H1" s="738"/>
      <c r="I1" s="738"/>
    </row>
    <row r="2" spans="1:10" s="239" customFormat="1" ht="15" customHeight="1">
      <c r="A2" s="238"/>
      <c r="B2" s="238" t="s">
        <v>396</v>
      </c>
      <c r="C2" s="238"/>
      <c r="D2" s="250"/>
      <c r="H2" s="739" t="s">
        <v>211</v>
      </c>
      <c r="I2" s="739"/>
      <c r="J2" s="238"/>
    </row>
    <row r="3" spans="1:9" s="153" customFormat="1" ht="15" customHeight="1" thickBot="1">
      <c r="A3" s="241"/>
      <c r="B3" s="241"/>
      <c r="C3" s="241"/>
      <c r="D3" s="241"/>
      <c r="H3" s="737" t="s">
        <v>168</v>
      </c>
      <c r="I3" s="737"/>
    </row>
    <row r="4" spans="1:9" ht="15" customHeight="1">
      <c r="A4" s="754" t="s">
        <v>292</v>
      </c>
      <c r="B4" s="756" t="s">
        <v>98</v>
      </c>
      <c r="C4" s="756" t="s">
        <v>520</v>
      </c>
      <c r="D4" s="80" t="s">
        <v>206</v>
      </c>
      <c r="E4" s="80" t="s">
        <v>207</v>
      </c>
      <c r="F4" s="760" t="s">
        <v>624</v>
      </c>
      <c r="G4" s="761"/>
      <c r="H4" s="761"/>
      <c r="I4" s="762"/>
    </row>
    <row r="5" spans="1:9" ht="15" customHeight="1">
      <c r="A5" s="755"/>
      <c r="B5" s="757"/>
      <c r="C5" s="757"/>
      <c r="D5" s="84" t="s">
        <v>609</v>
      </c>
      <c r="E5" s="84" t="s">
        <v>611</v>
      </c>
      <c r="F5" s="84" t="s">
        <v>613</v>
      </c>
      <c r="G5" s="84" t="s">
        <v>615</v>
      </c>
      <c r="H5" s="85" t="s">
        <v>617</v>
      </c>
      <c r="I5" s="85" t="s">
        <v>622</v>
      </c>
    </row>
    <row r="6" spans="1:9" ht="15" customHeight="1">
      <c r="A6" s="755"/>
      <c r="B6" s="757"/>
      <c r="C6" s="757"/>
      <c r="D6" s="86" t="s">
        <v>128</v>
      </c>
      <c r="E6" s="86" t="s">
        <v>558</v>
      </c>
      <c r="F6" s="759" t="s">
        <v>43</v>
      </c>
      <c r="G6" s="765"/>
      <c r="H6" s="765"/>
      <c r="I6" s="765"/>
    </row>
    <row r="7" spans="1:9" ht="15" customHeight="1">
      <c r="A7" s="243"/>
      <c r="B7" s="244"/>
      <c r="C7" s="244"/>
      <c r="D7" s="58"/>
      <c r="E7" s="58"/>
      <c r="F7" s="58"/>
      <c r="G7" s="58"/>
      <c r="H7" s="58"/>
      <c r="I7" s="245"/>
    </row>
    <row r="8" spans="1:9" ht="15" customHeight="1">
      <c r="A8" s="243">
        <v>1</v>
      </c>
      <c r="B8" s="58" t="s">
        <v>397</v>
      </c>
      <c r="C8" s="58"/>
      <c r="D8" s="249"/>
      <c r="E8" s="249">
        <f>D10</f>
        <v>0</v>
      </c>
      <c r="F8" s="249">
        <f>E10</f>
        <v>0</v>
      </c>
      <c r="G8" s="249">
        <f>F10</f>
        <v>0</v>
      </c>
      <c r="H8" s="249">
        <f>G10</f>
        <v>0</v>
      </c>
      <c r="I8" s="249">
        <f>G10</f>
        <v>0</v>
      </c>
    </row>
    <row r="9" spans="1:9" ht="15" customHeight="1">
      <c r="A9" s="68">
        <v>2</v>
      </c>
      <c r="B9" s="58" t="s">
        <v>398</v>
      </c>
      <c r="C9" s="666" t="s">
        <v>303</v>
      </c>
      <c r="D9" s="249">
        <f>'F10'!D7</f>
        <v>0</v>
      </c>
      <c r="E9" s="249">
        <f>'F10'!D27</f>
        <v>0</v>
      </c>
      <c r="F9" s="249">
        <f>'F10'!E27</f>
        <v>0</v>
      </c>
      <c r="G9" s="249">
        <f>'F10'!F27</f>
        <v>0</v>
      </c>
      <c r="H9" s="249">
        <f>'F10'!G27</f>
        <v>0</v>
      </c>
      <c r="I9" s="249">
        <f>'F10'!H27</f>
        <v>0</v>
      </c>
    </row>
    <row r="10" spans="1:9" ht="15" customHeight="1">
      <c r="A10" s="243">
        <v>3</v>
      </c>
      <c r="B10" s="58" t="s">
        <v>399</v>
      </c>
      <c r="C10" s="58"/>
      <c r="D10" s="249">
        <f aca="true" t="shared" si="0" ref="D10:I10">D8+D9</f>
        <v>0</v>
      </c>
      <c r="E10" s="249">
        <f t="shared" si="0"/>
        <v>0</v>
      </c>
      <c r="F10" s="249">
        <f t="shared" si="0"/>
        <v>0</v>
      </c>
      <c r="G10" s="249">
        <f t="shared" si="0"/>
        <v>0</v>
      </c>
      <c r="H10" s="249">
        <f t="shared" si="0"/>
        <v>0</v>
      </c>
      <c r="I10" s="249">
        <f t="shared" si="0"/>
        <v>0</v>
      </c>
    </row>
    <row r="11" spans="1:9" ht="15" customHeight="1">
      <c r="A11" s="243">
        <v>4</v>
      </c>
      <c r="B11" s="58" t="s">
        <v>556</v>
      </c>
      <c r="C11" s="58"/>
      <c r="D11" s="249">
        <f aca="true" t="shared" si="1" ref="D11:I11">AVERAGE(D8,D10)</f>
        <v>0</v>
      </c>
      <c r="E11" s="249">
        <f t="shared" si="1"/>
        <v>0</v>
      </c>
      <c r="F11" s="249">
        <f t="shared" si="1"/>
        <v>0</v>
      </c>
      <c r="G11" s="249">
        <f t="shared" si="1"/>
        <v>0</v>
      </c>
      <c r="H11" s="249">
        <f t="shared" si="1"/>
        <v>0</v>
      </c>
      <c r="I11" s="249">
        <f t="shared" si="1"/>
        <v>0</v>
      </c>
    </row>
    <row r="12" spans="1:9" ht="15" customHeight="1">
      <c r="A12" s="243">
        <v>5</v>
      </c>
      <c r="B12" s="58" t="s">
        <v>563</v>
      </c>
      <c r="C12" s="58"/>
      <c r="D12" s="691">
        <v>0.155</v>
      </c>
      <c r="E12" s="691">
        <v>0.155</v>
      </c>
      <c r="F12" s="691">
        <v>0.155</v>
      </c>
      <c r="G12" s="691">
        <v>0.155</v>
      </c>
      <c r="H12" s="691">
        <v>0.155</v>
      </c>
      <c r="I12" s="691">
        <v>0.155</v>
      </c>
    </row>
    <row r="13" spans="1:9" ht="15" customHeight="1">
      <c r="A13" s="243">
        <v>6</v>
      </c>
      <c r="B13" s="58" t="s">
        <v>561</v>
      </c>
      <c r="C13" s="58"/>
      <c r="D13" s="58"/>
      <c r="E13" s="58"/>
      <c r="F13" s="58"/>
      <c r="G13" s="58"/>
      <c r="H13" s="58"/>
      <c r="I13" s="245"/>
    </row>
    <row r="14" spans="1:9" ht="12.75">
      <c r="A14" s="243"/>
      <c r="B14" s="689" t="s">
        <v>395</v>
      </c>
      <c r="C14" s="689"/>
      <c r="D14" s="690">
        <f aca="true" t="shared" si="2" ref="D14:I14">(D12/(1-D13))*(D8+D9/2)</f>
        <v>0</v>
      </c>
      <c r="E14" s="690">
        <f t="shared" si="2"/>
        <v>0</v>
      </c>
      <c r="F14" s="690">
        <f t="shared" si="2"/>
        <v>0</v>
      </c>
      <c r="G14" s="690">
        <f t="shared" si="2"/>
        <v>0</v>
      </c>
      <c r="H14" s="690">
        <f t="shared" si="2"/>
        <v>0</v>
      </c>
      <c r="I14" s="690">
        <f t="shared" si="2"/>
        <v>0</v>
      </c>
    </row>
  </sheetData>
  <sheetProtection/>
  <mergeCells count="8">
    <mergeCell ref="H3:I3"/>
    <mergeCell ref="A1:I1"/>
    <mergeCell ref="B4:B6"/>
    <mergeCell ref="A4:A6"/>
    <mergeCell ref="F6:I6"/>
    <mergeCell ref="H2:I2"/>
    <mergeCell ref="C4:C6"/>
    <mergeCell ref="F4:I4"/>
  </mergeCells>
  <printOptions gridLines="1" horizontalCentered="1"/>
  <pageMargins left="0.42" right="0.27" top="0.62" bottom="0.5" header="0.25" footer="0.25"/>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T13"/>
  <sheetViews>
    <sheetView view="pageBreakPreview" zoomScale="80" zoomScaleNormal="80" zoomScaleSheetLayoutView="80" zoomScalePageLayoutView="0" workbookViewId="0" topLeftCell="A1">
      <pane xSplit="2" ySplit="5" topLeftCell="C6" activePane="bottomRight" state="frozen"/>
      <selection pane="topLeft" activeCell="I34" sqref="I34"/>
      <selection pane="topRight" activeCell="I34" sqref="I34"/>
      <selection pane="bottomLeft" activeCell="I34" sqref="I34"/>
      <selection pane="bottomRight" activeCell="B7" sqref="B7:B12"/>
    </sheetView>
  </sheetViews>
  <sheetFormatPr defaultColWidth="9.140625" defaultRowHeight="12.75"/>
  <cols>
    <col min="1" max="1" width="7.57421875" style="376" customWidth="1"/>
    <col min="2" max="2" width="8.7109375" style="153" customWidth="1"/>
    <col min="3" max="3" width="12.7109375" style="153" customWidth="1"/>
    <col min="4" max="4" width="11.57421875" style="376" bestFit="1" customWidth="1"/>
    <col min="5" max="5" width="7.7109375" style="153" customWidth="1"/>
    <col min="6" max="6" width="11.7109375" style="153" bestFit="1" customWidth="1"/>
    <col min="7" max="7" width="13.8515625" style="153" customWidth="1"/>
    <col min="8" max="8" width="12.28125" style="153" customWidth="1"/>
    <col min="9" max="9" width="11.8515625" style="153" customWidth="1"/>
    <col min="10" max="15" width="12.7109375" style="153" customWidth="1"/>
    <col min="16" max="16" width="6.28125" style="153" bestFit="1" customWidth="1"/>
    <col min="17" max="17" width="6.140625" style="153" bestFit="1" customWidth="1"/>
    <col min="18" max="18" width="6.7109375" style="153" bestFit="1" customWidth="1"/>
    <col min="19" max="19" width="7.00390625" style="153" bestFit="1" customWidth="1"/>
    <col min="20" max="20" width="9.140625" style="153" customWidth="1"/>
    <col min="21" max="21" width="17.57421875" style="153" customWidth="1"/>
    <col min="22" max="16384" width="9.140625" style="153" customWidth="1"/>
  </cols>
  <sheetData>
    <row r="1" spans="1:19" ht="15.75" customHeight="1">
      <c r="A1" s="738" t="str">
        <f>Index!A1</f>
        <v>Name of the Generating Company/Station (Thermal)</v>
      </c>
      <c r="B1" s="738"/>
      <c r="C1" s="738"/>
      <c r="D1" s="738"/>
      <c r="E1" s="738"/>
      <c r="F1" s="738"/>
      <c r="G1" s="738"/>
      <c r="H1" s="738"/>
      <c r="I1" s="738"/>
      <c r="J1" s="738"/>
      <c r="K1" s="738"/>
      <c r="L1" s="738"/>
      <c r="M1" s="738"/>
      <c r="N1" s="738"/>
      <c r="O1" s="738"/>
      <c r="P1" s="502"/>
      <c r="Q1" s="502"/>
      <c r="R1" s="502"/>
      <c r="S1" s="502"/>
    </row>
    <row r="2" spans="1:20" s="239" customFormat="1" ht="15.75" customHeight="1">
      <c r="A2" s="238"/>
      <c r="B2" s="740" t="s">
        <v>4</v>
      </c>
      <c r="C2" s="740"/>
      <c r="D2" s="740"/>
      <c r="E2" s="740"/>
      <c r="F2" s="740"/>
      <c r="G2" s="740"/>
      <c r="H2" s="740"/>
      <c r="I2" s="740"/>
      <c r="J2" s="740"/>
      <c r="N2" s="739" t="s">
        <v>212</v>
      </c>
      <c r="O2" s="739"/>
      <c r="R2" s="740"/>
      <c r="S2" s="740"/>
      <c r="T2" s="740"/>
    </row>
    <row r="3" ht="13.5" thickBot="1"/>
    <row r="4" spans="1:15" ht="38.25">
      <c r="A4" s="754" t="s">
        <v>5</v>
      </c>
      <c r="B4" s="756" t="s">
        <v>373</v>
      </c>
      <c r="C4" s="79" t="s">
        <v>6</v>
      </c>
      <c r="D4" s="756" t="s">
        <v>342</v>
      </c>
      <c r="E4" s="756"/>
      <c r="F4" s="79" t="s">
        <v>8</v>
      </c>
      <c r="G4" s="79" t="s">
        <v>245</v>
      </c>
      <c r="H4" s="79" t="s">
        <v>9</v>
      </c>
      <c r="I4" s="79" t="s">
        <v>413</v>
      </c>
      <c r="J4" s="79" t="s">
        <v>562</v>
      </c>
      <c r="K4" s="79" t="s">
        <v>11</v>
      </c>
      <c r="L4" s="756" t="s">
        <v>10</v>
      </c>
      <c r="M4" s="756"/>
      <c r="N4" s="756" t="s">
        <v>12</v>
      </c>
      <c r="O4" s="741"/>
    </row>
    <row r="5" spans="1:15" ht="12.75">
      <c r="A5" s="755"/>
      <c r="B5" s="742"/>
      <c r="C5" s="83" t="s">
        <v>50</v>
      </c>
      <c r="D5" s="83" t="s">
        <v>374</v>
      </c>
      <c r="E5" s="83" t="s">
        <v>3</v>
      </c>
      <c r="F5" s="83" t="s">
        <v>374</v>
      </c>
      <c r="G5" s="83" t="s">
        <v>374</v>
      </c>
      <c r="H5" s="83" t="s">
        <v>374</v>
      </c>
      <c r="I5" s="83" t="s">
        <v>374</v>
      </c>
      <c r="J5" s="83" t="s">
        <v>374</v>
      </c>
      <c r="K5" s="83" t="s">
        <v>374</v>
      </c>
      <c r="L5" s="83" t="s">
        <v>374</v>
      </c>
      <c r="M5" s="83" t="s">
        <v>557</v>
      </c>
      <c r="N5" s="83" t="s">
        <v>374</v>
      </c>
      <c r="O5" s="83" t="s">
        <v>557</v>
      </c>
    </row>
    <row r="6" spans="1:15" ht="12.75">
      <c r="A6" s="68"/>
      <c r="B6" s="110"/>
      <c r="C6" s="110"/>
      <c r="D6" s="444"/>
      <c r="E6" s="110"/>
      <c r="F6" s="110"/>
      <c r="G6" s="110"/>
      <c r="H6" s="110"/>
      <c r="I6" s="110"/>
      <c r="J6" s="110"/>
      <c r="K6" s="110"/>
      <c r="L6" s="110"/>
      <c r="M6" s="110"/>
      <c r="N6" s="110"/>
      <c r="O6" s="363"/>
    </row>
    <row r="7" spans="1:15" ht="12.75">
      <c r="A7" s="68">
        <v>1</v>
      </c>
      <c r="B7" s="110" t="s">
        <v>609</v>
      </c>
      <c r="C7" s="445">
        <f>'F3'!G7</f>
        <v>0</v>
      </c>
      <c r="D7" s="247">
        <f>'F3a'!D11</f>
        <v>0</v>
      </c>
      <c r="E7" s="557">
        <f aca="true" t="shared" si="0" ref="E7:E12">IF($C7=0,0,D7*1000/$C7)</f>
        <v>0</v>
      </c>
      <c r="F7" s="247">
        <f>'F4'!D19+'F5'!D34+'F6'!E45</f>
        <v>0</v>
      </c>
      <c r="G7" s="247">
        <f>'F7'!G16</f>
        <v>0</v>
      </c>
      <c r="H7" s="247">
        <f>'F13'!C28</f>
        <v>0</v>
      </c>
      <c r="I7" s="247">
        <f>'S3'!D25</f>
        <v>0</v>
      </c>
      <c r="J7" s="247">
        <f>'S4'!D13</f>
        <v>0</v>
      </c>
      <c r="K7" s="247">
        <f>'F2'!C22</f>
        <v>0</v>
      </c>
      <c r="L7" s="445">
        <f aca="true" t="shared" si="1" ref="L7:L12">SUM(F7:J7,-K7)</f>
        <v>0</v>
      </c>
      <c r="M7" s="557">
        <f aca="true" t="shared" si="2" ref="M7:M12">IF($C7=0,0,L7*1000/$C7)</f>
        <v>0</v>
      </c>
      <c r="N7" s="519">
        <f aca="true" t="shared" si="3" ref="N7:N12">D7+L7</f>
        <v>0</v>
      </c>
      <c r="O7" s="593">
        <f aca="true" t="shared" si="4" ref="O7:O12">IF($C7=0,0,N7*1000/$C7)</f>
        <v>0</v>
      </c>
    </row>
    <row r="8" spans="1:15" ht="12.75">
      <c r="A8" s="68">
        <v>2</v>
      </c>
      <c r="B8" s="110" t="s">
        <v>611</v>
      </c>
      <c r="C8" s="445">
        <f>'F3'!G8</f>
        <v>0</v>
      </c>
      <c r="D8" s="247">
        <f>'F3a'!E11</f>
        <v>0</v>
      </c>
      <c r="E8" s="557">
        <f t="shared" si="0"/>
        <v>0</v>
      </c>
      <c r="F8" s="247">
        <f>'F4'!E19+'F5'!E34+'F6'!F45</f>
        <v>0</v>
      </c>
      <c r="G8" s="247">
        <f>'F7'!P16</f>
        <v>0</v>
      </c>
      <c r="H8" s="247">
        <f>'F13'!D28</f>
        <v>0</v>
      </c>
      <c r="I8" s="247">
        <f>'S3'!E25</f>
        <v>0</v>
      </c>
      <c r="J8" s="247">
        <f>'S4'!E13</f>
        <v>0</v>
      </c>
      <c r="K8" s="247">
        <f>'F2'!D22</f>
        <v>0</v>
      </c>
      <c r="L8" s="445">
        <f t="shared" si="1"/>
        <v>0</v>
      </c>
      <c r="M8" s="557">
        <f t="shared" si="2"/>
        <v>0</v>
      </c>
      <c r="N8" s="519">
        <f t="shared" si="3"/>
        <v>0</v>
      </c>
      <c r="O8" s="593">
        <f t="shared" si="4"/>
        <v>0</v>
      </c>
    </row>
    <row r="9" spans="1:15" ht="12.75">
      <c r="A9" s="68">
        <v>3</v>
      </c>
      <c r="B9" s="110" t="s">
        <v>613</v>
      </c>
      <c r="C9" s="445">
        <f>'F3'!G9</f>
        <v>0</v>
      </c>
      <c r="D9" s="247">
        <f>'F3a'!F11</f>
        <v>0</v>
      </c>
      <c r="E9" s="557">
        <f t="shared" si="0"/>
        <v>0</v>
      </c>
      <c r="F9" s="247">
        <f>'F4'!F19+'F5'!F34+'F6'!G45</f>
        <v>0</v>
      </c>
      <c r="G9" s="247">
        <f>'F7'!Y16</f>
        <v>0</v>
      </c>
      <c r="H9" s="247">
        <f>'F13'!E28</f>
        <v>0</v>
      </c>
      <c r="I9" s="247">
        <f>'S3'!F25</f>
        <v>0</v>
      </c>
      <c r="J9" s="247">
        <f>'S4'!F13</f>
        <v>0</v>
      </c>
      <c r="K9" s="247">
        <f>'F2'!E22</f>
        <v>0</v>
      </c>
      <c r="L9" s="445">
        <f t="shared" si="1"/>
        <v>0</v>
      </c>
      <c r="M9" s="557">
        <f t="shared" si="2"/>
        <v>0</v>
      </c>
      <c r="N9" s="519">
        <f t="shared" si="3"/>
        <v>0</v>
      </c>
      <c r="O9" s="593">
        <f t="shared" si="4"/>
        <v>0</v>
      </c>
    </row>
    <row r="10" spans="1:15" ht="12.75">
      <c r="A10" s="68">
        <v>4</v>
      </c>
      <c r="B10" s="110" t="s">
        <v>615</v>
      </c>
      <c r="C10" s="445">
        <f>'F3'!G10</f>
        <v>0</v>
      </c>
      <c r="D10" s="247">
        <f>'F3a'!G11</f>
        <v>0</v>
      </c>
      <c r="E10" s="557">
        <f t="shared" si="0"/>
        <v>0</v>
      </c>
      <c r="F10" s="247">
        <f>'F4'!G19+'F5'!G34+'F6'!H45</f>
        <v>0</v>
      </c>
      <c r="G10" s="247">
        <f>'F7'!AH16</f>
        <v>0</v>
      </c>
      <c r="H10" s="247">
        <f>'F13'!F28</f>
        <v>0</v>
      </c>
      <c r="I10" s="247">
        <f>'S3'!G25</f>
        <v>0</v>
      </c>
      <c r="J10" s="247">
        <f>'S4'!G13</f>
        <v>0</v>
      </c>
      <c r="K10" s="247">
        <f>'F2'!F22</f>
        <v>0</v>
      </c>
      <c r="L10" s="445">
        <f t="shared" si="1"/>
        <v>0</v>
      </c>
      <c r="M10" s="557">
        <f t="shared" si="2"/>
        <v>0</v>
      </c>
      <c r="N10" s="519">
        <f t="shared" si="3"/>
        <v>0</v>
      </c>
      <c r="O10" s="593">
        <f t="shared" si="4"/>
        <v>0</v>
      </c>
    </row>
    <row r="11" spans="1:15" ht="12.75">
      <c r="A11" s="68">
        <v>5</v>
      </c>
      <c r="B11" s="110" t="s">
        <v>617</v>
      </c>
      <c r="C11" s="445">
        <f>'F3'!G11</f>
        <v>0</v>
      </c>
      <c r="D11" s="247">
        <f>'F3a'!H11</f>
        <v>0</v>
      </c>
      <c r="E11" s="557">
        <f t="shared" si="0"/>
        <v>0</v>
      </c>
      <c r="F11" s="247">
        <f>'F4'!H19+'F5'!H34+'F6'!I45</f>
        <v>0</v>
      </c>
      <c r="G11" s="247">
        <f>'F7'!AQ16</f>
        <v>0</v>
      </c>
      <c r="H11" s="247">
        <f>'F13'!G28</f>
        <v>0</v>
      </c>
      <c r="I11" s="247">
        <f>'S3'!H25</f>
        <v>0</v>
      </c>
      <c r="J11" s="247">
        <f>'S4'!H13</f>
        <v>0</v>
      </c>
      <c r="K11" s="247">
        <f>'F2'!G22</f>
        <v>0</v>
      </c>
      <c r="L11" s="445">
        <f t="shared" si="1"/>
        <v>0</v>
      </c>
      <c r="M11" s="557">
        <f t="shared" si="2"/>
        <v>0</v>
      </c>
      <c r="N11" s="519">
        <f t="shared" si="3"/>
        <v>0</v>
      </c>
      <c r="O11" s="593">
        <f t="shared" si="4"/>
        <v>0</v>
      </c>
    </row>
    <row r="12" spans="1:15" ht="13.5" thickBot="1">
      <c r="A12" s="364">
        <v>6</v>
      </c>
      <c r="B12" s="558" t="s">
        <v>622</v>
      </c>
      <c r="C12" s="559">
        <f>'F3'!G11</f>
        <v>0</v>
      </c>
      <c r="D12" s="247">
        <f>'F3a'!H12</f>
        <v>0</v>
      </c>
      <c r="E12" s="560">
        <f t="shared" si="0"/>
        <v>0</v>
      </c>
      <c r="F12" s="247">
        <f>'F4'!H20+'F5'!H35+'F6'!I46</f>
        <v>0</v>
      </c>
      <c r="G12" s="247">
        <f>'F7'!AQ17</f>
        <v>0</v>
      </c>
      <c r="H12" s="247">
        <f>'F13'!G29</f>
        <v>0</v>
      </c>
      <c r="I12" s="247">
        <f>'S3'!H26</f>
        <v>0</v>
      </c>
      <c r="J12" s="247">
        <f>'S4'!H14</f>
        <v>0</v>
      </c>
      <c r="K12" s="247">
        <f>'F2'!G23</f>
        <v>0</v>
      </c>
      <c r="L12" s="559">
        <f t="shared" si="1"/>
        <v>0</v>
      </c>
      <c r="M12" s="560">
        <f t="shared" si="2"/>
        <v>0</v>
      </c>
      <c r="N12" s="519">
        <f t="shared" si="3"/>
        <v>0</v>
      </c>
      <c r="O12" s="594">
        <f t="shared" si="4"/>
        <v>0</v>
      </c>
    </row>
    <row r="13" spans="1:15" ht="13.5" thickBot="1">
      <c r="A13" s="589"/>
      <c r="B13" s="590"/>
      <c r="C13" s="591"/>
      <c r="D13" s="591"/>
      <c r="E13" s="592"/>
      <c r="F13" s="591"/>
      <c r="G13" s="591"/>
      <c r="H13" s="591"/>
      <c r="I13" s="591"/>
      <c r="J13" s="591"/>
      <c r="K13" s="591"/>
      <c r="L13" s="591"/>
      <c r="M13" s="592"/>
      <c r="N13" s="590"/>
      <c r="O13" s="592"/>
    </row>
  </sheetData>
  <sheetProtection/>
  <mergeCells count="10">
    <mergeCell ref="B2:J2"/>
    <mergeCell ref="R2:T2"/>
    <mergeCell ref="N4:O4"/>
    <mergeCell ref="A1:G1"/>
    <mergeCell ref="H1:O1"/>
    <mergeCell ref="N2:O2"/>
    <mergeCell ref="D4:E4"/>
    <mergeCell ref="L4:M4"/>
    <mergeCell ref="A4:A5"/>
    <mergeCell ref="B4:B5"/>
  </mergeCells>
  <printOptions gridLines="1" horizontalCentered="1"/>
  <pageMargins left="0.42" right="0.27" top="0.62" bottom="0.5" header="0.25" footer="0.25"/>
  <pageSetup fitToWidth="2"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AL20"/>
  <sheetViews>
    <sheetView view="pageBreakPreview" zoomScale="80" zoomScaleNormal="80" zoomScaleSheetLayoutView="80" zoomScalePageLayoutView="0" workbookViewId="0" topLeftCell="A1">
      <selection activeCell="B4" sqref="B4:B6"/>
    </sheetView>
  </sheetViews>
  <sheetFormatPr defaultColWidth="9.140625" defaultRowHeight="12.75"/>
  <cols>
    <col min="1" max="1" width="5.140625" style="153" customWidth="1"/>
    <col min="2" max="2" width="12.7109375" style="153" customWidth="1"/>
    <col min="3" max="3" width="7.28125" style="153" customWidth="1"/>
    <col min="4" max="4" width="8.7109375" style="153" bestFit="1" customWidth="1"/>
    <col min="5" max="5" width="8.57421875" style="153" bestFit="1" customWidth="1"/>
    <col min="6" max="6" width="10.8515625" style="153" bestFit="1" customWidth="1"/>
    <col min="7" max="7" width="9.28125" style="153" customWidth="1"/>
    <col min="8" max="8" width="7.28125" style="153" customWidth="1"/>
    <col min="9" max="9" width="8.7109375" style="153" bestFit="1" customWidth="1"/>
    <col min="10" max="10" width="8.57421875" style="153" bestFit="1" customWidth="1"/>
    <col min="11" max="11" width="10.8515625" style="153" bestFit="1" customWidth="1"/>
    <col min="12" max="12" width="9.28125" style="153" customWidth="1"/>
    <col min="13" max="13" width="7.28125" style="153" customWidth="1"/>
    <col min="14" max="14" width="8.7109375" style="153" bestFit="1" customWidth="1"/>
    <col min="15" max="15" width="8.57421875" style="153" bestFit="1" customWidth="1"/>
    <col min="16" max="16" width="12.28125" style="153" customWidth="1"/>
    <col min="17" max="17" width="9.28125" style="153" customWidth="1"/>
    <col min="18" max="18" width="7.28125" style="153" customWidth="1"/>
    <col min="19" max="19" width="8.7109375" style="153" bestFit="1" customWidth="1"/>
    <col min="20" max="20" width="8.57421875" style="153" bestFit="1" customWidth="1"/>
    <col min="21" max="21" width="10.8515625" style="153" bestFit="1" customWidth="1"/>
    <col min="22" max="22" width="9.28125" style="153" customWidth="1"/>
    <col min="23" max="23" width="7.28125" style="153" customWidth="1"/>
    <col min="24" max="24" width="8.7109375" style="153" bestFit="1" customWidth="1"/>
    <col min="25" max="25" width="8.57421875" style="153" bestFit="1" customWidth="1"/>
    <col min="26" max="26" width="10.8515625" style="153" bestFit="1" customWidth="1"/>
    <col min="27" max="27" width="9.28125" style="153" customWidth="1"/>
    <col min="28" max="28" width="5.57421875" style="153" bestFit="1" customWidth="1"/>
    <col min="29" max="29" width="8.7109375" style="153" bestFit="1" customWidth="1"/>
    <col min="30" max="30" width="8.57421875" style="153" bestFit="1" customWidth="1"/>
    <col min="31" max="31" width="10.8515625" style="153" bestFit="1" customWidth="1"/>
    <col min="32" max="32" width="9.28125" style="153" customWidth="1"/>
    <col min="33" max="16384" width="9.140625" style="153" customWidth="1"/>
  </cols>
  <sheetData>
    <row r="1" spans="1:32" ht="15.75" customHeight="1">
      <c r="A1" s="502"/>
      <c r="B1" s="502"/>
      <c r="C1" s="738" t="str">
        <f>Index!A1</f>
        <v>Name of the Generating Company/Station (Thermal)</v>
      </c>
      <c r="D1" s="738"/>
      <c r="E1" s="738"/>
      <c r="F1" s="738"/>
      <c r="G1" s="738"/>
      <c r="H1" s="738"/>
      <c r="I1" s="738"/>
      <c r="J1" s="502"/>
      <c r="K1" s="502"/>
      <c r="L1" s="502"/>
      <c r="M1" s="502"/>
      <c r="N1" s="502"/>
      <c r="O1" s="502"/>
      <c r="P1" s="502"/>
      <c r="Q1" s="502"/>
      <c r="R1" s="502"/>
      <c r="S1" s="502"/>
      <c r="T1" s="738" t="str">
        <f>C1</f>
        <v>Name of the Generating Company/Station (Thermal)</v>
      </c>
      <c r="U1" s="738"/>
      <c r="V1" s="738"/>
      <c r="W1" s="738"/>
      <c r="X1" s="738"/>
      <c r="Y1" s="738"/>
      <c r="Z1" s="738"/>
      <c r="AA1" s="502"/>
      <c r="AB1" s="502"/>
      <c r="AC1" s="502"/>
      <c r="AD1" s="502"/>
      <c r="AE1" s="502"/>
      <c r="AF1" s="502"/>
    </row>
    <row r="2" spans="1:32" s="239" customFormat="1" ht="18" customHeight="1">
      <c r="A2" s="238"/>
      <c r="B2" s="238"/>
      <c r="C2" s="238"/>
      <c r="D2" s="238"/>
      <c r="E2" s="739" t="s">
        <v>384</v>
      </c>
      <c r="F2" s="739"/>
      <c r="G2" s="739"/>
      <c r="H2" s="739"/>
      <c r="I2" s="293"/>
      <c r="J2" s="293"/>
      <c r="K2" s="739"/>
      <c r="L2" s="739"/>
      <c r="M2" s="238"/>
      <c r="N2" s="238"/>
      <c r="O2" s="238"/>
      <c r="P2" s="238" t="s">
        <v>314</v>
      </c>
      <c r="Q2" s="238"/>
      <c r="R2" s="238"/>
      <c r="S2" s="238"/>
      <c r="U2" s="739"/>
      <c r="V2" s="739"/>
      <c r="W2" s="740" t="s">
        <v>384</v>
      </c>
      <c r="X2" s="740"/>
      <c r="Y2" s="740"/>
      <c r="Z2" s="740"/>
      <c r="AA2" s="740"/>
      <c r="AB2" s="740"/>
      <c r="AC2" s="740"/>
      <c r="AD2" s="238"/>
      <c r="AE2" s="739" t="s">
        <v>314</v>
      </c>
      <c r="AF2" s="739"/>
    </row>
    <row r="3" spans="1:32" ht="13.5" customHeight="1" thickBot="1">
      <c r="A3" s="735"/>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row>
    <row r="4" spans="1:38" s="500" customFormat="1" ht="15" customHeight="1" thickBot="1">
      <c r="A4" s="730" t="s">
        <v>292</v>
      </c>
      <c r="B4" s="730" t="s">
        <v>376</v>
      </c>
      <c r="C4" s="732" t="s">
        <v>625</v>
      </c>
      <c r="D4" s="733"/>
      <c r="E4" s="733"/>
      <c r="F4" s="733"/>
      <c r="G4" s="734"/>
      <c r="H4" s="732" t="s">
        <v>626</v>
      </c>
      <c r="I4" s="733"/>
      <c r="J4" s="733"/>
      <c r="K4" s="733"/>
      <c r="L4" s="734"/>
      <c r="M4" s="732" t="s">
        <v>627</v>
      </c>
      <c r="N4" s="733"/>
      <c r="O4" s="733"/>
      <c r="P4" s="733"/>
      <c r="Q4" s="734"/>
      <c r="R4" s="732" t="s">
        <v>628</v>
      </c>
      <c r="S4" s="733"/>
      <c r="T4" s="733"/>
      <c r="U4" s="733"/>
      <c r="V4" s="734"/>
      <c r="W4" s="732" t="s">
        <v>629</v>
      </c>
      <c r="X4" s="733"/>
      <c r="Y4" s="733"/>
      <c r="Z4" s="733"/>
      <c r="AA4" s="734"/>
      <c r="AB4" s="732" t="s">
        <v>630</v>
      </c>
      <c r="AC4" s="733"/>
      <c r="AD4" s="733"/>
      <c r="AE4" s="733"/>
      <c r="AF4" s="734"/>
      <c r="AG4" s="499"/>
      <c r="AH4" s="499"/>
      <c r="AI4" s="499"/>
      <c r="AJ4" s="499"/>
      <c r="AK4" s="499"/>
      <c r="AL4" s="499"/>
    </row>
    <row r="5" spans="1:38" ht="60" customHeight="1">
      <c r="A5" s="731"/>
      <c r="B5" s="731"/>
      <c r="C5" s="271" t="s">
        <v>13</v>
      </c>
      <c r="D5" s="272" t="s">
        <v>601</v>
      </c>
      <c r="E5" s="272" t="s">
        <v>1</v>
      </c>
      <c r="F5" s="272" t="s">
        <v>375</v>
      </c>
      <c r="G5" s="252" t="s">
        <v>285</v>
      </c>
      <c r="H5" s="271" t="s">
        <v>13</v>
      </c>
      <c r="I5" s="272" t="s">
        <v>601</v>
      </c>
      <c r="J5" s="272" t="s">
        <v>1</v>
      </c>
      <c r="K5" s="272" t="s">
        <v>375</v>
      </c>
      <c r="L5" s="252" t="s">
        <v>285</v>
      </c>
      <c r="M5" s="271" t="s">
        <v>13</v>
      </c>
      <c r="N5" s="272" t="s">
        <v>601</v>
      </c>
      <c r="O5" s="272" t="s">
        <v>1</v>
      </c>
      <c r="P5" s="272" t="s">
        <v>375</v>
      </c>
      <c r="Q5" s="252" t="s">
        <v>285</v>
      </c>
      <c r="R5" s="271" t="s">
        <v>13</v>
      </c>
      <c r="S5" s="272" t="s">
        <v>601</v>
      </c>
      <c r="T5" s="272" t="s">
        <v>1</v>
      </c>
      <c r="U5" s="272" t="s">
        <v>375</v>
      </c>
      <c r="V5" s="252" t="s">
        <v>285</v>
      </c>
      <c r="W5" s="271" t="s">
        <v>13</v>
      </c>
      <c r="X5" s="272" t="s">
        <v>601</v>
      </c>
      <c r="Y5" s="272" t="s">
        <v>1</v>
      </c>
      <c r="Z5" s="272" t="s">
        <v>375</v>
      </c>
      <c r="AA5" s="252" t="s">
        <v>285</v>
      </c>
      <c r="AB5" s="271" t="s">
        <v>13</v>
      </c>
      <c r="AC5" s="272" t="s">
        <v>601</v>
      </c>
      <c r="AD5" s="272" t="s">
        <v>1</v>
      </c>
      <c r="AE5" s="272" t="s">
        <v>375</v>
      </c>
      <c r="AF5" s="252" t="s">
        <v>285</v>
      </c>
      <c r="AG5" s="484"/>
      <c r="AH5" s="484"/>
      <c r="AI5" s="484"/>
      <c r="AJ5" s="484"/>
      <c r="AK5" s="484"/>
      <c r="AL5" s="484"/>
    </row>
    <row r="6" spans="1:38" ht="15" customHeight="1" thickBot="1">
      <c r="A6" s="724"/>
      <c r="B6" s="724"/>
      <c r="C6" s="273" t="s">
        <v>50</v>
      </c>
      <c r="D6" s="274" t="s">
        <v>327</v>
      </c>
      <c r="E6" s="274" t="s">
        <v>327</v>
      </c>
      <c r="F6" s="274" t="s">
        <v>327</v>
      </c>
      <c r="G6" s="275" t="s">
        <v>327</v>
      </c>
      <c r="H6" s="273" t="s">
        <v>50</v>
      </c>
      <c r="I6" s="274" t="s">
        <v>327</v>
      </c>
      <c r="J6" s="274" t="s">
        <v>327</v>
      </c>
      <c r="K6" s="274" t="s">
        <v>327</v>
      </c>
      <c r="L6" s="275" t="s">
        <v>327</v>
      </c>
      <c r="M6" s="273" t="s">
        <v>50</v>
      </c>
      <c r="N6" s="274" t="s">
        <v>327</v>
      </c>
      <c r="O6" s="274" t="s">
        <v>327</v>
      </c>
      <c r="P6" s="274" t="s">
        <v>327</v>
      </c>
      <c r="Q6" s="275" t="s">
        <v>327</v>
      </c>
      <c r="R6" s="273" t="s">
        <v>50</v>
      </c>
      <c r="S6" s="274" t="s">
        <v>327</v>
      </c>
      <c r="T6" s="274" t="s">
        <v>327</v>
      </c>
      <c r="U6" s="274" t="s">
        <v>327</v>
      </c>
      <c r="V6" s="275" t="s">
        <v>327</v>
      </c>
      <c r="W6" s="273" t="s">
        <v>50</v>
      </c>
      <c r="X6" s="274" t="s">
        <v>327</v>
      </c>
      <c r="Y6" s="274" t="s">
        <v>327</v>
      </c>
      <c r="Z6" s="274" t="s">
        <v>327</v>
      </c>
      <c r="AA6" s="275" t="s">
        <v>327</v>
      </c>
      <c r="AB6" s="273" t="s">
        <v>50</v>
      </c>
      <c r="AC6" s="274" t="s">
        <v>327</v>
      </c>
      <c r="AD6" s="274" t="s">
        <v>327</v>
      </c>
      <c r="AE6" s="274" t="s">
        <v>327</v>
      </c>
      <c r="AF6" s="275" t="s">
        <v>327</v>
      </c>
      <c r="AG6" s="484"/>
      <c r="AH6" s="484"/>
      <c r="AI6" s="484"/>
      <c r="AJ6" s="484"/>
      <c r="AK6" s="484"/>
      <c r="AL6" s="484"/>
    </row>
    <row r="7" spans="1:38" ht="12.75">
      <c r="A7" s="276"/>
      <c r="B7" s="276"/>
      <c r="C7" s="277"/>
      <c r="D7" s="278"/>
      <c r="E7" s="279"/>
      <c r="F7" s="280"/>
      <c r="G7" s="281"/>
      <c r="H7" s="277"/>
      <c r="I7" s="278"/>
      <c r="J7" s="279"/>
      <c r="K7" s="280"/>
      <c r="L7" s="281"/>
      <c r="M7" s="277"/>
      <c r="N7" s="278"/>
      <c r="O7" s="279"/>
      <c r="P7" s="280"/>
      <c r="Q7" s="281"/>
      <c r="R7" s="277"/>
      <c r="S7" s="278"/>
      <c r="T7" s="279"/>
      <c r="U7" s="280"/>
      <c r="V7" s="281"/>
      <c r="W7" s="277"/>
      <c r="X7" s="278"/>
      <c r="Y7" s="279"/>
      <c r="Z7" s="280"/>
      <c r="AA7" s="281"/>
      <c r="AB7" s="277"/>
      <c r="AC7" s="278"/>
      <c r="AD7" s="279"/>
      <c r="AE7" s="280"/>
      <c r="AF7" s="281"/>
      <c r="AG7" s="484"/>
      <c r="AH7" s="484"/>
      <c r="AI7" s="484"/>
      <c r="AJ7" s="484"/>
      <c r="AK7" s="484"/>
      <c r="AL7" s="484"/>
    </row>
    <row r="8" spans="1:38" ht="15" customHeight="1">
      <c r="A8" s="282">
        <v>1</v>
      </c>
      <c r="B8" s="283"/>
      <c r="C8" s="284"/>
      <c r="D8" s="285"/>
      <c r="E8" s="286"/>
      <c r="F8" s="287"/>
      <c r="G8" s="288">
        <f aca="true" t="shared" si="0" ref="G8:G13">SUM(D8:F8)</f>
        <v>0</v>
      </c>
      <c r="H8" s="284"/>
      <c r="I8" s="285"/>
      <c r="J8" s="286"/>
      <c r="K8" s="287"/>
      <c r="L8" s="288">
        <f aca="true" t="shared" si="1" ref="L8:L13">SUM(I8:K8)</f>
        <v>0</v>
      </c>
      <c r="M8" s="284"/>
      <c r="N8" s="285"/>
      <c r="O8" s="286"/>
      <c r="P8" s="287"/>
      <c r="Q8" s="288">
        <f aca="true" t="shared" si="2" ref="Q8:Q13">SUM(N8:P8)</f>
        <v>0</v>
      </c>
      <c r="R8" s="284"/>
      <c r="S8" s="285"/>
      <c r="T8" s="286"/>
      <c r="U8" s="287"/>
      <c r="V8" s="288">
        <f aca="true" t="shared" si="3" ref="V8:V13">SUM(S8:U8)</f>
        <v>0</v>
      </c>
      <c r="W8" s="284"/>
      <c r="X8" s="285"/>
      <c r="Y8" s="286"/>
      <c r="Z8" s="287"/>
      <c r="AA8" s="288">
        <f aca="true" t="shared" si="4" ref="AA8:AA13">SUM(X8:Z8)</f>
        <v>0</v>
      </c>
      <c r="AB8" s="284"/>
      <c r="AC8" s="285"/>
      <c r="AD8" s="286"/>
      <c r="AE8" s="287"/>
      <c r="AF8" s="288">
        <f aca="true" t="shared" si="5" ref="AF8:AF13">SUM(AC8:AE8)</f>
        <v>0</v>
      </c>
      <c r="AG8" s="484"/>
      <c r="AH8" s="484"/>
      <c r="AI8" s="484"/>
      <c r="AJ8" s="484"/>
      <c r="AK8" s="484"/>
      <c r="AL8" s="484"/>
    </row>
    <row r="9" spans="1:38" ht="15" customHeight="1">
      <c r="A9" s="282">
        <v>2</v>
      </c>
      <c r="B9" s="283"/>
      <c r="C9" s="284"/>
      <c r="D9" s="285"/>
      <c r="E9" s="286"/>
      <c r="F9" s="287"/>
      <c r="G9" s="288">
        <f t="shared" si="0"/>
        <v>0</v>
      </c>
      <c r="H9" s="284"/>
      <c r="I9" s="285"/>
      <c r="J9" s="286"/>
      <c r="K9" s="287"/>
      <c r="L9" s="288">
        <f t="shared" si="1"/>
        <v>0</v>
      </c>
      <c r="M9" s="284"/>
      <c r="N9" s="285"/>
      <c r="O9" s="286"/>
      <c r="P9" s="287"/>
      <c r="Q9" s="288">
        <f t="shared" si="2"/>
        <v>0</v>
      </c>
      <c r="R9" s="284"/>
      <c r="S9" s="285"/>
      <c r="T9" s="286"/>
      <c r="U9" s="287"/>
      <c r="V9" s="288">
        <f t="shared" si="3"/>
        <v>0</v>
      </c>
      <c r="W9" s="284"/>
      <c r="X9" s="285"/>
      <c r="Y9" s="286"/>
      <c r="Z9" s="287"/>
      <c r="AA9" s="288">
        <f t="shared" si="4"/>
        <v>0</v>
      </c>
      <c r="AB9" s="284"/>
      <c r="AC9" s="285"/>
      <c r="AD9" s="286"/>
      <c r="AE9" s="287"/>
      <c r="AF9" s="288">
        <f t="shared" si="5"/>
        <v>0</v>
      </c>
      <c r="AG9" s="484"/>
      <c r="AH9" s="484"/>
      <c r="AI9" s="484"/>
      <c r="AJ9" s="484"/>
      <c r="AK9" s="484"/>
      <c r="AL9" s="484"/>
    </row>
    <row r="10" spans="1:38" ht="15" customHeight="1">
      <c r="A10" s="282">
        <v>3</v>
      </c>
      <c r="B10" s="283"/>
      <c r="C10" s="284"/>
      <c r="D10" s="285"/>
      <c r="E10" s="286"/>
      <c r="F10" s="287"/>
      <c r="G10" s="288">
        <f t="shared" si="0"/>
        <v>0</v>
      </c>
      <c r="H10" s="284"/>
      <c r="I10" s="285"/>
      <c r="J10" s="286"/>
      <c r="K10" s="287"/>
      <c r="L10" s="288">
        <f t="shared" si="1"/>
        <v>0</v>
      </c>
      <c r="M10" s="284"/>
      <c r="N10" s="285"/>
      <c r="O10" s="286"/>
      <c r="P10" s="287"/>
      <c r="Q10" s="288">
        <f t="shared" si="2"/>
        <v>0</v>
      </c>
      <c r="R10" s="284"/>
      <c r="S10" s="285"/>
      <c r="T10" s="286"/>
      <c r="U10" s="287"/>
      <c r="V10" s="288">
        <f t="shared" si="3"/>
        <v>0</v>
      </c>
      <c r="W10" s="284"/>
      <c r="X10" s="285"/>
      <c r="Y10" s="286"/>
      <c r="Z10" s="287"/>
      <c r="AA10" s="288">
        <f t="shared" si="4"/>
        <v>0</v>
      </c>
      <c r="AB10" s="284"/>
      <c r="AC10" s="285"/>
      <c r="AD10" s="286"/>
      <c r="AE10" s="287"/>
      <c r="AF10" s="288">
        <f t="shared" si="5"/>
        <v>0</v>
      </c>
      <c r="AG10" s="484"/>
      <c r="AH10" s="484"/>
      <c r="AI10" s="484"/>
      <c r="AJ10" s="484"/>
      <c r="AK10" s="484"/>
      <c r="AL10" s="484"/>
    </row>
    <row r="11" spans="1:38" ht="15" customHeight="1">
      <c r="A11" s="282">
        <v>4</v>
      </c>
      <c r="B11" s="283"/>
      <c r="C11" s="284"/>
      <c r="D11" s="285"/>
      <c r="E11" s="286"/>
      <c r="F11" s="287"/>
      <c r="G11" s="288">
        <f t="shared" si="0"/>
        <v>0</v>
      </c>
      <c r="H11" s="284"/>
      <c r="I11" s="285"/>
      <c r="J11" s="286"/>
      <c r="K11" s="287"/>
      <c r="L11" s="288">
        <f t="shared" si="1"/>
        <v>0</v>
      </c>
      <c r="M11" s="284"/>
      <c r="N11" s="285"/>
      <c r="O11" s="286"/>
      <c r="P11" s="287"/>
      <c r="Q11" s="288">
        <f t="shared" si="2"/>
        <v>0</v>
      </c>
      <c r="R11" s="284"/>
      <c r="S11" s="285"/>
      <c r="T11" s="286"/>
      <c r="U11" s="287"/>
      <c r="V11" s="288">
        <f t="shared" si="3"/>
        <v>0</v>
      </c>
      <c r="W11" s="284"/>
      <c r="X11" s="285"/>
      <c r="Y11" s="286"/>
      <c r="Z11" s="287"/>
      <c r="AA11" s="288">
        <f t="shared" si="4"/>
        <v>0</v>
      </c>
      <c r="AB11" s="284"/>
      <c r="AC11" s="285"/>
      <c r="AD11" s="286"/>
      <c r="AE11" s="287"/>
      <c r="AF11" s="288">
        <f t="shared" si="5"/>
        <v>0</v>
      </c>
      <c r="AG11" s="484"/>
      <c r="AH11" s="484"/>
      <c r="AI11" s="484"/>
      <c r="AJ11" s="484"/>
      <c r="AK11" s="484"/>
      <c r="AL11" s="484"/>
    </row>
    <row r="12" spans="1:38" ht="15" customHeight="1">
      <c r="A12" s="282">
        <v>5</v>
      </c>
      <c r="B12" s="283"/>
      <c r="C12" s="284"/>
      <c r="D12" s="285"/>
      <c r="E12" s="286"/>
      <c r="F12" s="287"/>
      <c r="G12" s="288">
        <f t="shared" si="0"/>
        <v>0</v>
      </c>
      <c r="H12" s="284"/>
      <c r="I12" s="285"/>
      <c r="J12" s="286"/>
      <c r="K12" s="287"/>
      <c r="L12" s="288">
        <f t="shared" si="1"/>
        <v>0</v>
      </c>
      <c r="M12" s="284"/>
      <c r="N12" s="285"/>
      <c r="O12" s="286"/>
      <c r="P12" s="287"/>
      <c r="Q12" s="288">
        <f t="shared" si="2"/>
        <v>0</v>
      </c>
      <c r="R12" s="284"/>
      <c r="S12" s="285"/>
      <c r="T12" s="286"/>
      <c r="U12" s="287"/>
      <c r="V12" s="288">
        <f t="shared" si="3"/>
        <v>0</v>
      </c>
      <c r="W12" s="284"/>
      <c r="X12" s="285"/>
      <c r="Y12" s="286"/>
      <c r="Z12" s="287"/>
      <c r="AA12" s="288">
        <f t="shared" si="4"/>
        <v>0</v>
      </c>
      <c r="AB12" s="284"/>
      <c r="AC12" s="285"/>
      <c r="AD12" s="286"/>
      <c r="AE12" s="287"/>
      <c r="AF12" s="288">
        <f t="shared" si="5"/>
        <v>0</v>
      </c>
      <c r="AG12" s="484"/>
      <c r="AH12" s="484"/>
      <c r="AI12" s="484"/>
      <c r="AJ12" s="484"/>
      <c r="AK12" s="484"/>
      <c r="AL12" s="484"/>
    </row>
    <row r="13" spans="1:38" ht="15" customHeight="1">
      <c r="A13" s="282">
        <v>6</v>
      </c>
      <c r="B13" s="283"/>
      <c r="C13" s="284"/>
      <c r="D13" s="285"/>
      <c r="E13" s="286"/>
      <c r="F13" s="287"/>
      <c r="G13" s="288">
        <f t="shared" si="0"/>
        <v>0</v>
      </c>
      <c r="H13" s="284"/>
      <c r="I13" s="285"/>
      <c r="J13" s="286"/>
      <c r="K13" s="287"/>
      <c r="L13" s="288">
        <f t="shared" si="1"/>
        <v>0</v>
      </c>
      <c r="M13" s="284"/>
      <c r="N13" s="285"/>
      <c r="O13" s="286"/>
      <c r="P13" s="287"/>
      <c r="Q13" s="288">
        <f t="shared" si="2"/>
        <v>0</v>
      </c>
      <c r="R13" s="284"/>
      <c r="S13" s="285"/>
      <c r="T13" s="286"/>
      <c r="U13" s="287"/>
      <c r="V13" s="288">
        <f t="shared" si="3"/>
        <v>0</v>
      </c>
      <c r="W13" s="284"/>
      <c r="X13" s="285"/>
      <c r="Y13" s="286"/>
      <c r="Z13" s="287"/>
      <c r="AA13" s="288">
        <f t="shared" si="4"/>
        <v>0</v>
      </c>
      <c r="AB13" s="284"/>
      <c r="AC13" s="285"/>
      <c r="AD13" s="286"/>
      <c r="AE13" s="287"/>
      <c r="AF13" s="288">
        <f t="shared" si="5"/>
        <v>0</v>
      </c>
      <c r="AG13" s="484"/>
      <c r="AH13" s="484"/>
      <c r="AI13" s="484"/>
      <c r="AJ13" s="484"/>
      <c r="AK13" s="484"/>
      <c r="AL13" s="484"/>
    </row>
    <row r="14" spans="1:38" s="500" customFormat="1" ht="15" customHeight="1" thickBot="1">
      <c r="A14" s="289"/>
      <c r="B14" s="289" t="s">
        <v>81</v>
      </c>
      <c r="C14" s="290">
        <f>SUM(C8:C13)</f>
        <v>0</v>
      </c>
      <c r="D14" s="291">
        <f>SUM(D8:D13)</f>
        <v>0</v>
      </c>
      <c r="E14" s="291">
        <f>SUM(E8:E13)</f>
        <v>0</v>
      </c>
      <c r="F14" s="291">
        <f>SUM(F8:F13)</f>
        <v>0</v>
      </c>
      <c r="G14" s="292">
        <f aca="true" t="shared" si="6" ref="G14:AA14">SUM(G8:G13)</f>
        <v>0</v>
      </c>
      <c r="H14" s="290">
        <f t="shared" si="6"/>
        <v>0</v>
      </c>
      <c r="I14" s="291">
        <f t="shared" si="6"/>
        <v>0</v>
      </c>
      <c r="J14" s="291">
        <f t="shared" si="6"/>
        <v>0</v>
      </c>
      <c r="K14" s="291">
        <f t="shared" si="6"/>
        <v>0</v>
      </c>
      <c r="L14" s="292">
        <f t="shared" si="6"/>
        <v>0</v>
      </c>
      <c r="M14" s="290">
        <f t="shared" si="6"/>
        <v>0</v>
      </c>
      <c r="N14" s="291">
        <f t="shared" si="6"/>
        <v>0</v>
      </c>
      <c r="O14" s="291">
        <f t="shared" si="6"/>
        <v>0</v>
      </c>
      <c r="P14" s="291">
        <f t="shared" si="6"/>
        <v>0</v>
      </c>
      <c r="Q14" s="292">
        <f t="shared" si="6"/>
        <v>0</v>
      </c>
      <c r="R14" s="290">
        <f t="shared" si="6"/>
        <v>0</v>
      </c>
      <c r="S14" s="291">
        <f t="shared" si="6"/>
        <v>0</v>
      </c>
      <c r="T14" s="291">
        <f t="shared" si="6"/>
        <v>0</v>
      </c>
      <c r="U14" s="291">
        <f t="shared" si="6"/>
        <v>0</v>
      </c>
      <c r="V14" s="292">
        <f t="shared" si="6"/>
        <v>0</v>
      </c>
      <c r="W14" s="290">
        <f t="shared" si="6"/>
        <v>0</v>
      </c>
      <c r="X14" s="291">
        <f t="shared" si="6"/>
        <v>0</v>
      </c>
      <c r="Y14" s="291">
        <f t="shared" si="6"/>
        <v>0</v>
      </c>
      <c r="Z14" s="291">
        <f t="shared" si="6"/>
        <v>0</v>
      </c>
      <c r="AA14" s="292">
        <f t="shared" si="6"/>
        <v>0</v>
      </c>
      <c r="AB14" s="290">
        <f>SUM(AB8:AB13)</f>
        <v>0</v>
      </c>
      <c r="AC14" s="291">
        <f>SUM(AC8:AC13)</f>
        <v>0</v>
      </c>
      <c r="AD14" s="291">
        <f>SUM(AD8:AD13)</f>
        <v>0</v>
      </c>
      <c r="AE14" s="291">
        <f>SUM(AE8:AE13)</f>
        <v>0</v>
      </c>
      <c r="AF14" s="292">
        <f>SUM(AF8:AF13)</f>
        <v>0</v>
      </c>
      <c r="AG14" s="499"/>
      <c r="AH14" s="499"/>
      <c r="AI14" s="499"/>
      <c r="AJ14" s="499"/>
      <c r="AK14" s="499"/>
      <c r="AL14" s="499"/>
    </row>
    <row r="15" spans="18:38" ht="11.25" customHeight="1">
      <c r="R15" s="501"/>
      <c r="S15" s="501"/>
      <c r="T15" s="501"/>
      <c r="U15" s="501"/>
      <c r="V15" s="501"/>
      <c r="W15" s="484"/>
      <c r="X15" s="484"/>
      <c r="Y15" s="484"/>
      <c r="Z15" s="484"/>
      <c r="AA15" s="484"/>
      <c r="AB15" s="484"/>
      <c r="AC15" s="484"/>
      <c r="AD15" s="484"/>
      <c r="AE15" s="484"/>
      <c r="AF15" s="484"/>
      <c r="AG15" s="484"/>
      <c r="AH15" s="484"/>
      <c r="AI15" s="484"/>
      <c r="AJ15" s="484"/>
      <c r="AK15" s="484"/>
      <c r="AL15" s="484"/>
    </row>
    <row r="16" spans="2:32" ht="12.75" customHeight="1">
      <c r="B16" s="725" t="s">
        <v>602</v>
      </c>
      <c r="C16" s="725"/>
      <c r="D16" s="725"/>
      <c r="E16" s="725"/>
      <c r="F16" s="725"/>
      <c r="G16" s="725"/>
      <c r="R16" s="501"/>
      <c r="S16" s="501"/>
      <c r="T16" s="501"/>
      <c r="U16" s="501"/>
      <c r="V16" s="501"/>
      <c r="W16" s="484"/>
      <c r="X16" s="484"/>
      <c r="Y16" s="484"/>
      <c r="Z16" s="484"/>
      <c r="AA16" s="484"/>
      <c r="AB16" s="484"/>
      <c r="AC16" s="484"/>
      <c r="AD16" s="484"/>
      <c r="AE16" s="484"/>
      <c r="AF16" s="484"/>
    </row>
    <row r="17" spans="18:32" ht="12.75">
      <c r="R17" s="501"/>
      <c r="S17" s="501"/>
      <c r="T17" s="501"/>
      <c r="U17" s="501"/>
      <c r="V17" s="501"/>
      <c r="W17" s="484"/>
      <c r="X17" s="484"/>
      <c r="Y17" s="484"/>
      <c r="Z17" s="484"/>
      <c r="AA17" s="484"/>
      <c r="AB17" s="484"/>
      <c r="AC17" s="484"/>
      <c r="AD17" s="484"/>
      <c r="AE17" s="484"/>
      <c r="AF17" s="484"/>
    </row>
    <row r="18" spans="18:32" ht="12.75">
      <c r="R18" s="501"/>
      <c r="S18" s="501"/>
      <c r="T18" s="501"/>
      <c r="U18" s="501"/>
      <c r="V18" s="501"/>
      <c r="W18" s="484"/>
      <c r="X18" s="484"/>
      <c r="Y18" s="484"/>
      <c r="Z18" s="484"/>
      <c r="AA18" s="484"/>
      <c r="AB18" s="484"/>
      <c r="AC18" s="484"/>
      <c r="AD18" s="484"/>
      <c r="AE18" s="484"/>
      <c r="AF18" s="484"/>
    </row>
    <row r="20" spans="2:7" ht="21" customHeight="1">
      <c r="B20" s="736"/>
      <c r="C20" s="736"/>
      <c r="D20" s="736"/>
      <c r="E20" s="736"/>
      <c r="F20" s="736"/>
      <c r="G20" s="736"/>
    </row>
  </sheetData>
  <sheetProtection/>
  <mergeCells count="18">
    <mergeCell ref="AE2:AF2"/>
    <mergeCell ref="U2:V2"/>
    <mergeCell ref="B20:G20"/>
    <mergeCell ref="A4:A6"/>
    <mergeCell ref="C4:G4"/>
    <mergeCell ref="B4:B6"/>
    <mergeCell ref="B16:G16"/>
    <mergeCell ref="E2:H2"/>
    <mergeCell ref="C1:I1"/>
    <mergeCell ref="T1:Z1"/>
    <mergeCell ref="AB4:AF4"/>
    <mergeCell ref="A3:AF3"/>
    <mergeCell ref="K2:L2"/>
    <mergeCell ref="W2:AC2"/>
    <mergeCell ref="H4:L4"/>
    <mergeCell ref="M4:Q4"/>
    <mergeCell ref="R4:V4"/>
    <mergeCell ref="W4:AA4"/>
  </mergeCells>
  <printOptions gridLines="1" horizontalCentered="1"/>
  <pageMargins left="0.42" right="0.27" top="0.62" bottom="0.5" header="0.25" footer="0.25"/>
  <pageSetup fitToWidth="3" horizontalDpi="600" verticalDpi="600" orientation="landscape" paperSize="9" scale="76" r:id="rId1"/>
  <colBreaks count="1" manualBreakCount="1">
    <brk id="17" max="16" man="1"/>
  </colBreaks>
</worksheet>
</file>

<file path=xl/worksheets/sheet8.xml><?xml version="1.0" encoding="utf-8"?>
<worksheet xmlns="http://schemas.openxmlformats.org/spreadsheetml/2006/main" xmlns:r="http://schemas.openxmlformats.org/officeDocument/2006/relationships">
  <dimension ref="A1:AL64"/>
  <sheetViews>
    <sheetView view="pageBreakPreview" zoomScale="80" zoomScaleNormal="80" zoomScaleSheetLayoutView="80" zoomScalePageLayoutView="0" workbookViewId="0" topLeftCell="A1">
      <selection activeCell="C4" sqref="C4:H5"/>
    </sheetView>
  </sheetViews>
  <sheetFormatPr defaultColWidth="9.140625" defaultRowHeight="12.75"/>
  <cols>
    <col min="1" max="1" width="3.57421875" style="1" customWidth="1"/>
    <col min="2" max="2" width="55.8515625" style="1" customWidth="1"/>
    <col min="3" max="3" width="11.00390625" style="1" customWidth="1"/>
    <col min="4" max="4" width="18.421875" style="1" bestFit="1" customWidth="1"/>
    <col min="5" max="8" width="10.28125" style="1" customWidth="1"/>
    <col min="9" max="16384" width="9.140625" style="1" customWidth="1"/>
  </cols>
  <sheetData>
    <row r="1" spans="1:8" s="35" customFormat="1" ht="15" customHeight="1">
      <c r="A1" s="726" t="str">
        <f>Index!A1</f>
        <v>Name of the Generating Company/Station (Thermal)</v>
      </c>
      <c r="B1" s="726"/>
      <c r="C1" s="726"/>
      <c r="D1" s="726"/>
      <c r="E1" s="726"/>
      <c r="F1" s="726"/>
      <c r="G1" s="726"/>
      <c r="H1" s="726"/>
    </row>
    <row r="2" spans="1:8" s="34" customFormat="1" ht="15" customHeight="1">
      <c r="A2" s="255" t="s">
        <v>260</v>
      </c>
      <c r="B2" s="437"/>
      <c r="C2" s="89"/>
      <c r="D2" s="199"/>
      <c r="E2" s="729" t="s">
        <v>315</v>
      </c>
      <c r="F2" s="729"/>
      <c r="G2" s="729"/>
      <c r="H2" s="729"/>
    </row>
    <row r="3" spans="1:38" ht="15" customHeight="1" thickBot="1">
      <c r="A3" s="144"/>
      <c r="B3" s="438"/>
      <c r="C3" s="70"/>
      <c r="D3" s="728" t="s">
        <v>168</v>
      </c>
      <c r="E3" s="728"/>
      <c r="F3" s="728"/>
      <c r="G3" s="728"/>
      <c r="H3" s="72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27" customHeight="1">
      <c r="A4" s="754" t="s">
        <v>292</v>
      </c>
      <c r="B4" s="727" t="s">
        <v>98</v>
      </c>
      <c r="C4" s="80" t="s">
        <v>206</v>
      </c>
      <c r="D4" s="80" t="s">
        <v>207</v>
      </c>
      <c r="E4" s="760" t="s">
        <v>624</v>
      </c>
      <c r="F4" s="761"/>
      <c r="G4" s="761"/>
      <c r="H4" s="762"/>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18" customHeight="1">
      <c r="A5" s="755"/>
      <c r="B5" s="758"/>
      <c r="C5" s="84" t="s">
        <v>609</v>
      </c>
      <c r="D5" s="84" t="s">
        <v>611</v>
      </c>
      <c r="E5" s="84" t="s">
        <v>613</v>
      </c>
      <c r="F5" s="84" t="s">
        <v>615</v>
      </c>
      <c r="G5" s="85" t="s">
        <v>617</v>
      </c>
      <c r="H5" s="85" t="s">
        <v>622</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ht="18.75" customHeight="1">
      <c r="A6" s="755"/>
      <c r="B6" s="758"/>
      <c r="C6" s="83" t="s">
        <v>128</v>
      </c>
      <c r="D6" s="115" t="s">
        <v>558</v>
      </c>
      <c r="E6" s="758" t="s">
        <v>185</v>
      </c>
      <c r="F6" s="758"/>
      <c r="G6" s="758"/>
      <c r="H6" s="759"/>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2.75">
      <c r="A7" s="419"/>
      <c r="B7" s="420"/>
      <c r="C7" s="152"/>
      <c r="D7" s="174"/>
      <c r="E7" s="152"/>
      <c r="F7" s="152"/>
      <c r="G7" s="174"/>
      <c r="H7" s="175"/>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15" customHeight="1">
      <c r="A8" s="61" t="s">
        <v>100</v>
      </c>
      <c r="B8" s="62" t="s">
        <v>44</v>
      </c>
      <c r="C8" s="310"/>
      <c r="D8" s="174"/>
      <c r="E8" s="174"/>
      <c r="F8" s="174"/>
      <c r="G8" s="174"/>
      <c r="H8" s="175"/>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5" customHeight="1">
      <c r="A9" s="421">
        <v>1</v>
      </c>
      <c r="B9" s="422" t="s">
        <v>45</v>
      </c>
      <c r="C9" s="423"/>
      <c r="D9" s="424"/>
      <c r="E9" s="424"/>
      <c r="F9" s="424"/>
      <c r="G9" s="424"/>
      <c r="H9" s="425"/>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15" customHeight="1">
      <c r="A10" s="421">
        <v>2</v>
      </c>
      <c r="B10" s="422" t="s">
        <v>46</v>
      </c>
      <c r="C10" s="423"/>
      <c r="D10" s="424"/>
      <c r="E10" s="424"/>
      <c r="F10" s="424"/>
      <c r="G10" s="424"/>
      <c r="H10" s="425"/>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15" customHeight="1">
      <c r="A11" s="421">
        <v>3</v>
      </c>
      <c r="B11" s="422" t="s">
        <v>47</v>
      </c>
      <c r="C11" s="423"/>
      <c r="D11" s="424"/>
      <c r="E11" s="424"/>
      <c r="F11" s="424"/>
      <c r="G11" s="424"/>
      <c r="H11" s="425"/>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15" customHeight="1">
      <c r="A12" s="421">
        <v>4</v>
      </c>
      <c r="B12" s="422" t="s">
        <v>162</v>
      </c>
      <c r="C12" s="423"/>
      <c r="D12" s="424"/>
      <c r="E12" s="424"/>
      <c r="F12" s="424"/>
      <c r="G12" s="424"/>
      <c r="H12" s="425"/>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ht="15" customHeight="1">
      <c r="A13" s="426"/>
      <c r="B13" s="427" t="s">
        <v>83</v>
      </c>
      <c r="C13" s="428">
        <f aca="true" t="shared" si="0" ref="C13:H13">SUM(C9:C12)</f>
        <v>0</v>
      </c>
      <c r="D13" s="428">
        <f t="shared" si="0"/>
        <v>0</v>
      </c>
      <c r="E13" s="428">
        <f t="shared" si="0"/>
        <v>0</v>
      </c>
      <c r="F13" s="428">
        <f t="shared" si="0"/>
        <v>0</v>
      </c>
      <c r="G13" s="428">
        <f t="shared" si="0"/>
        <v>0</v>
      </c>
      <c r="H13" s="429">
        <f t="shared" si="0"/>
        <v>0</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5" customHeight="1">
      <c r="A14" s="439"/>
      <c r="B14" s="440"/>
      <c r="C14" s="441"/>
      <c r="D14" s="424"/>
      <c r="E14" s="424"/>
      <c r="F14" s="424"/>
      <c r="G14" s="424"/>
      <c r="H14" s="425"/>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5" customHeight="1">
      <c r="A15" s="61" t="s">
        <v>101</v>
      </c>
      <c r="B15" s="63" t="s">
        <v>48</v>
      </c>
      <c r="C15" s="64"/>
      <c r="D15" s="424"/>
      <c r="E15" s="424"/>
      <c r="F15" s="424"/>
      <c r="G15" s="424"/>
      <c r="H15" s="425"/>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421">
        <v>1</v>
      </c>
      <c r="B16" s="422" t="s">
        <v>49</v>
      </c>
      <c r="C16" s="423"/>
      <c r="D16" s="424"/>
      <c r="E16" s="424"/>
      <c r="F16" s="424"/>
      <c r="G16" s="424"/>
      <c r="H16" s="425"/>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15" customHeight="1">
      <c r="A17" s="421">
        <v>2</v>
      </c>
      <c r="B17" s="422" t="s">
        <v>414</v>
      </c>
      <c r="C17" s="423"/>
      <c r="D17" s="424"/>
      <c r="E17" s="424"/>
      <c r="F17" s="424"/>
      <c r="G17" s="424"/>
      <c r="H17" s="425"/>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15" customHeight="1">
      <c r="A18" s="421">
        <v>3</v>
      </c>
      <c r="B18" s="422" t="s">
        <v>182</v>
      </c>
      <c r="C18" s="423"/>
      <c r="D18" s="424"/>
      <c r="E18" s="424"/>
      <c r="F18" s="424"/>
      <c r="G18" s="424"/>
      <c r="H18" s="425"/>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ht="15" customHeight="1">
      <c r="A19" s="421">
        <v>4</v>
      </c>
      <c r="B19" s="174" t="s">
        <v>161</v>
      </c>
      <c r="C19" s="423"/>
      <c r="D19" s="424"/>
      <c r="E19" s="424"/>
      <c r="F19" s="424"/>
      <c r="G19" s="424"/>
      <c r="H19" s="425"/>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15" customHeight="1">
      <c r="A20" s="426"/>
      <c r="B20" s="427" t="s">
        <v>83</v>
      </c>
      <c r="C20" s="428">
        <f aca="true" t="shared" si="1" ref="C20:H20">SUM(C16:C19)</f>
        <v>0</v>
      </c>
      <c r="D20" s="428">
        <f t="shared" si="1"/>
        <v>0</v>
      </c>
      <c r="E20" s="428">
        <f t="shared" si="1"/>
        <v>0</v>
      </c>
      <c r="F20" s="428">
        <f t="shared" si="1"/>
        <v>0</v>
      </c>
      <c r="G20" s="428">
        <f t="shared" si="1"/>
        <v>0</v>
      </c>
      <c r="H20" s="429">
        <f t="shared" si="1"/>
        <v>0</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15" customHeight="1">
      <c r="A21" s="439"/>
      <c r="B21" s="174"/>
      <c r="C21" s="174"/>
      <c r="D21" s="174"/>
      <c r="E21" s="174"/>
      <c r="F21" s="174"/>
      <c r="G21" s="174"/>
      <c r="H21" s="175"/>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15" customHeight="1" thickBot="1">
      <c r="A22" s="430"/>
      <c r="B22" s="431" t="s">
        <v>81</v>
      </c>
      <c r="C22" s="432">
        <f aca="true" t="shared" si="2" ref="C22:H22">C13+C20</f>
        <v>0</v>
      </c>
      <c r="D22" s="432">
        <f t="shared" si="2"/>
        <v>0</v>
      </c>
      <c r="E22" s="432">
        <f t="shared" si="2"/>
        <v>0</v>
      </c>
      <c r="F22" s="432">
        <f t="shared" si="2"/>
        <v>0</v>
      </c>
      <c r="G22" s="432">
        <f t="shared" si="2"/>
        <v>0</v>
      </c>
      <c r="H22" s="433">
        <f t="shared" si="2"/>
        <v>0</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12.75">
      <c r="A23" s="144"/>
      <c r="B23" s="434"/>
      <c r="C23" s="435"/>
      <c r="D23" s="436"/>
      <c r="E23" s="436"/>
      <c r="F23" s="436"/>
      <c r="G23" s="161"/>
      <c r="H23" s="161"/>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2:38" ht="12.75">
      <c r="B24" s="15"/>
      <c r="C24" s="15"/>
      <c r="D24" s="15"/>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2:38" ht="12.75">
      <c r="B25" s="15"/>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2:38" ht="12.75">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2:38" ht="12.75">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2:38" ht="12.7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2:38" ht="12.75">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2:38" ht="12.75">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2:38" ht="12.7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2:38" ht="12.75">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2:38" ht="12.7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2:38" ht="12.7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2:38" ht="12.7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2:38" ht="12.7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2:38" ht="12.7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2:38" ht="12.7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2:38" ht="12.7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2:38" ht="12.7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row>
    <row r="41" spans="2:38" ht="12.7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2:38" ht="12.7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2:38" ht="12.7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2:38" ht="12.7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row r="45" spans="2:38" ht="12.7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2:38" ht="12.7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2:38" ht="12.7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2:38" ht="12.7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2:38" ht="12.7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2:38" ht="12.7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2:38" ht="12.7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2:38" ht="12.7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2:38" ht="12.7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2:38" ht="12.7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2:38" ht="12.7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2:38" ht="12.7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2:38" ht="12.7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ht="12.7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2:38" ht="12.7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2:38" ht="12.7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2:38" ht="12.7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2:38" ht="12.7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9:38" ht="12.75">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9:38" ht="12.75">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sheetData>
  <sheetProtection/>
  <mergeCells count="7">
    <mergeCell ref="A1:H1"/>
    <mergeCell ref="B4:B6"/>
    <mergeCell ref="A4:A6"/>
    <mergeCell ref="E6:H6"/>
    <mergeCell ref="E4:H4"/>
    <mergeCell ref="D3:H3"/>
    <mergeCell ref="E2:H2"/>
  </mergeCells>
  <printOptions gridLines="1" horizontalCentered="1"/>
  <pageMargins left="0.42" right="0.27" top="0.62" bottom="0.5" header="0.25" footer="0.25"/>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AB14"/>
  <sheetViews>
    <sheetView view="pageBreakPreview" zoomScale="80" zoomScaleNormal="90" zoomScaleSheetLayoutView="80" zoomScalePageLayoutView="0" workbookViewId="0" topLeftCell="A1">
      <pane xSplit="2" ySplit="5" topLeftCell="C6" activePane="bottomRight" state="frozen"/>
      <selection pane="topLeft" activeCell="I34" sqref="I34"/>
      <selection pane="topRight" activeCell="I34" sqref="I34"/>
      <selection pane="bottomLeft" activeCell="I34" sqref="I34"/>
      <selection pane="bottomRight" activeCell="B7" sqref="B7:B12"/>
    </sheetView>
  </sheetViews>
  <sheetFormatPr defaultColWidth="9.140625" defaultRowHeight="12.75"/>
  <cols>
    <col min="1" max="1" width="5.140625" style="144" customWidth="1"/>
    <col min="2" max="2" width="8.421875" style="144" bestFit="1" customWidth="1"/>
    <col min="3" max="3" width="10.00390625" style="144" bestFit="1" customWidth="1"/>
    <col min="4" max="4" width="12.28125" style="144" bestFit="1" customWidth="1"/>
    <col min="5" max="5" width="7.7109375" style="144" customWidth="1"/>
    <col min="6" max="6" width="8.00390625" style="144" customWidth="1"/>
    <col min="7" max="7" width="12.28125" style="144" bestFit="1" customWidth="1"/>
    <col min="8" max="8" width="14.8515625" style="144" bestFit="1" customWidth="1"/>
    <col min="9" max="9" width="12.00390625" style="144" customWidth="1"/>
    <col min="10" max="10" width="12.140625" style="144" customWidth="1"/>
    <col min="11" max="11" width="11.57421875" style="144" customWidth="1"/>
    <col min="12" max="12" width="14.8515625" style="144" bestFit="1" customWidth="1"/>
    <col min="13" max="13" width="12.140625" style="144" customWidth="1"/>
    <col min="14" max="14" width="5.8515625" style="144" customWidth="1"/>
    <col min="15" max="15" width="10.140625" style="144" customWidth="1"/>
    <col min="16" max="16" width="7.421875" style="144" bestFit="1" customWidth="1"/>
    <col min="17" max="17" width="8.00390625" style="144" customWidth="1"/>
    <col min="18" max="21" width="8.57421875" style="144" customWidth="1"/>
    <col min="22" max="22" width="6.28125" style="144" bestFit="1" customWidth="1"/>
    <col min="23" max="23" width="8.28125" style="144" customWidth="1"/>
    <col min="24" max="24" width="12.28125" style="144" customWidth="1"/>
    <col min="25" max="25" width="6.57421875" style="144" customWidth="1"/>
    <col min="26" max="26" width="8.57421875" style="144" bestFit="1" customWidth="1"/>
    <col min="27" max="27" width="9.7109375" style="144" bestFit="1" customWidth="1"/>
    <col min="28" max="28" width="10.8515625" style="144" customWidth="1"/>
    <col min="29" max="16384" width="9.140625" style="144" customWidth="1"/>
  </cols>
  <sheetData>
    <row r="1" spans="1:28" ht="12.75">
      <c r="A1" s="726" t="str">
        <f>Index!A1</f>
        <v>Name of the Generating Company/Station (Thermal)</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row>
    <row r="2" spans="1:28" s="199" customFormat="1" ht="12.75">
      <c r="A2" s="255"/>
      <c r="B2" s="255"/>
      <c r="C2" s="777" t="s">
        <v>356</v>
      </c>
      <c r="D2" s="777"/>
      <c r="E2" s="777"/>
      <c r="F2" s="777"/>
      <c r="G2" s="777"/>
      <c r="H2" s="777"/>
      <c r="I2" s="777"/>
      <c r="J2" s="777"/>
      <c r="K2" s="777"/>
      <c r="L2" s="777"/>
      <c r="M2" s="777"/>
      <c r="N2" s="777"/>
      <c r="O2" s="777"/>
      <c r="P2" s="777"/>
      <c r="Q2" s="777"/>
      <c r="R2" s="777"/>
      <c r="S2" s="777"/>
      <c r="T2" s="777"/>
      <c r="U2" s="777"/>
      <c r="V2" s="777"/>
      <c r="W2" s="777" t="s">
        <v>316</v>
      </c>
      <c r="X2" s="777"/>
      <c r="Y2" s="777"/>
      <c r="Z2" s="777"/>
      <c r="AA2" s="777"/>
      <c r="AB2" s="777"/>
    </row>
    <row r="3" spans="1:28" ht="13.5" thickBot="1">
      <c r="A3" s="778"/>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row>
    <row r="4" spans="1:28" ht="12.75" customHeight="1">
      <c r="A4" s="784" t="s">
        <v>292</v>
      </c>
      <c r="B4" s="788" t="s">
        <v>373</v>
      </c>
      <c r="C4" s="779" t="s">
        <v>513</v>
      </c>
      <c r="D4" s="780"/>
      <c r="E4" s="780"/>
      <c r="F4" s="780"/>
      <c r="G4" s="781"/>
      <c r="H4" s="774" t="s">
        <v>345</v>
      </c>
      <c r="I4" s="775"/>
      <c r="J4" s="776"/>
      <c r="K4" s="774" t="s">
        <v>515</v>
      </c>
      <c r="L4" s="775"/>
      <c r="M4" s="775"/>
      <c r="N4" s="775"/>
      <c r="O4" s="776"/>
      <c r="P4" s="716" t="s">
        <v>350</v>
      </c>
      <c r="Q4" s="717"/>
      <c r="R4" s="782" t="s">
        <v>7</v>
      </c>
      <c r="S4" s="782"/>
      <c r="T4" s="782"/>
      <c r="U4" s="783"/>
      <c r="V4" s="712" t="s">
        <v>341</v>
      </c>
      <c r="W4" s="713"/>
      <c r="X4" s="786" t="s">
        <v>519</v>
      </c>
      <c r="Y4" s="712" t="s">
        <v>342</v>
      </c>
      <c r="Z4" s="713"/>
      <c r="AA4" s="722" t="s">
        <v>435</v>
      </c>
      <c r="AB4" s="770" t="s">
        <v>343</v>
      </c>
    </row>
    <row r="5" spans="1:28" ht="45" customHeight="1" thickBot="1">
      <c r="A5" s="785"/>
      <c r="B5" s="715"/>
      <c r="C5" s="539" t="s">
        <v>346</v>
      </c>
      <c r="D5" s="540" t="s">
        <v>432</v>
      </c>
      <c r="E5" s="721" t="s">
        <v>337</v>
      </c>
      <c r="F5" s="721"/>
      <c r="G5" s="275" t="s">
        <v>433</v>
      </c>
      <c r="H5" s="539" t="s">
        <v>434</v>
      </c>
      <c r="I5" s="540" t="s">
        <v>514</v>
      </c>
      <c r="J5" s="541" t="s">
        <v>344</v>
      </c>
      <c r="K5" s="540" t="s">
        <v>338</v>
      </c>
      <c r="L5" s="540" t="s">
        <v>339</v>
      </c>
      <c r="M5" s="540" t="s">
        <v>516</v>
      </c>
      <c r="N5" s="772" t="s">
        <v>340</v>
      </c>
      <c r="O5" s="773"/>
      <c r="P5" s="718"/>
      <c r="Q5" s="719"/>
      <c r="R5" s="532" t="s">
        <v>352</v>
      </c>
      <c r="S5" s="540" t="s">
        <v>390</v>
      </c>
      <c r="T5" s="533" t="s">
        <v>340</v>
      </c>
      <c r="U5" s="534" t="s">
        <v>81</v>
      </c>
      <c r="V5" s="714"/>
      <c r="W5" s="715"/>
      <c r="X5" s="787"/>
      <c r="Y5" s="714"/>
      <c r="Z5" s="715"/>
      <c r="AA5" s="723"/>
      <c r="AB5" s="771"/>
    </row>
    <row r="6" spans="1:28" ht="15" customHeight="1">
      <c r="A6" s="542"/>
      <c r="B6" s="543"/>
      <c r="C6" s="535" t="s">
        <v>326</v>
      </c>
      <c r="D6" s="536" t="s">
        <v>50</v>
      </c>
      <c r="E6" s="536" t="s">
        <v>50</v>
      </c>
      <c r="F6" s="536" t="s">
        <v>127</v>
      </c>
      <c r="G6" s="537" t="s">
        <v>50</v>
      </c>
      <c r="H6" s="535" t="s">
        <v>127</v>
      </c>
      <c r="I6" s="536" t="s">
        <v>127</v>
      </c>
      <c r="J6" s="537" t="s">
        <v>347</v>
      </c>
      <c r="K6" s="536" t="s">
        <v>348</v>
      </c>
      <c r="L6" s="536" t="s">
        <v>349</v>
      </c>
      <c r="M6" s="536" t="s">
        <v>517</v>
      </c>
      <c r="N6" s="536" t="s">
        <v>127</v>
      </c>
      <c r="O6" s="537" t="s">
        <v>517</v>
      </c>
      <c r="P6" s="535" t="s">
        <v>518</v>
      </c>
      <c r="Q6" s="537" t="s">
        <v>351</v>
      </c>
      <c r="R6" s="535" t="s">
        <v>353</v>
      </c>
      <c r="S6" s="536" t="s">
        <v>327</v>
      </c>
      <c r="T6" s="536" t="s">
        <v>327</v>
      </c>
      <c r="U6" s="537" t="s">
        <v>327</v>
      </c>
      <c r="V6" s="535" t="s">
        <v>354</v>
      </c>
      <c r="W6" s="537" t="s">
        <v>327</v>
      </c>
      <c r="X6" s="619" t="s">
        <v>50</v>
      </c>
      <c r="Y6" s="535" t="s">
        <v>327</v>
      </c>
      <c r="Z6" s="537" t="s">
        <v>355</v>
      </c>
      <c r="AA6" s="535" t="s">
        <v>327</v>
      </c>
      <c r="AB6" s="537" t="s">
        <v>327</v>
      </c>
    </row>
    <row r="7" spans="1:28" ht="15" customHeight="1">
      <c r="A7" s="538">
        <v>1</v>
      </c>
      <c r="B7" s="110" t="s">
        <v>609</v>
      </c>
      <c r="C7" s="544"/>
      <c r="D7" s="178"/>
      <c r="E7" s="178"/>
      <c r="F7" s="178">
        <f aca="true" t="shared" si="0" ref="F7:F12">IF(D7=0,0,E7/D7)</f>
        <v>0</v>
      </c>
      <c r="G7" s="545">
        <f>D7*(1-F7)</f>
        <v>0</v>
      </c>
      <c r="H7" s="546"/>
      <c r="I7" s="178"/>
      <c r="J7" s="185"/>
      <c r="K7" s="178"/>
      <c r="L7" s="178"/>
      <c r="M7" s="547"/>
      <c r="N7" s="178"/>
      <c r="O7" s="185"/>
      <c r="P7" s="546"/>
      <c r="Q7" s="185"/>
      <c r="R7" s="546"/>
      <c r="S7" s="178"/>
      <c r="T7" s="178"/>
      <c r="U7" s="185">
        <f aca="true" t="shared" si="1" ref="U7:U12">S7+T7</f>
        <v>0</v>
      </c>
      <c r="V7" s="544"/>
      <c r="W7" s="185"/>
      <c r="X7" s="620">
        <f aca="true" t="shared" si="2" ref="X7:X12">D7*(1-H7)</f>
        <v>0</v>
      </c>
      <c r="Y7" s="546">
        <f aca="true" t="shared" si="3" ref="Y7:Y12">U7+W7</f>
        <v>0</v>
      </c>
      <c r="Z7" s="185">
        <f aca="true" t="shared" si="4" ref="Z7:Z12">IF(X7=0,0,(Y7*10^9)/(X7*10^6))</f>
        <v>0</v>
      </c>
      <c r="AA7" s="546"/>
      <c r="AB7" s="185">
        <f aca="true" t="shared" si="5" ref="AB7:AB12">Y7+AA7</f>
        <v>0</v>
      </c>
    </row>
    <row r="8" spans="1:28" ht="15" customHeight="1">
      <c r="A8" s="538">
        <v>2</v>
      </c>
      <c r="B8" s="110" t="s">
        <v>611</v>
      </c>
      <c r="C8" s="544"/>
      <c r="D8" s="178"/>
      <c r="E8" s="178"/>
      <c r="F8" s="178">
        <f t="shared" si="0"/>
        <v>0</v>
      </c>
      <c r="G8" s="545"/>
      <c r="H8" s="546"/>
      <c r="I8" s="178"/>
      <c r="J8" s="185"/>
      <c r="K8" s="178"/>
      <c r="L8" s="178"/>
      <c r="M8" s="547"/>
      <c r="N8" s="178"/>
      <c r="O8" s="185"/>
      <c r="P8" s="546"/>
      <c r="Q8" s="185"/>
      <c r="R8" s="546"/>
      <c r="S8" s="178"/>
      <c r="T8" s="178"/>
      <c r="U8" s="185">
        <f t="shared" si="1"/>
        <v>0</v>
      </c>
      <c r="V8" s="544"/>
      <c r="W8" s="185"/>
      <c r="X8" s="620">
        <f t="shared" si="2"/>
        <v>0</v>
      </c>
      <c r="Y8" s="546">
        <f t="shared" si="3"/>
        <v>0</v>
      </c>
      <c r="Z8" s="185">
        <f t="shared" si="4"/>
        <v>0</v>
      </c>
      <c r="AA8" s="546"/>
      <c r="AB8" s="185">
        <f t="shared" si="5"/>
        <v>0</v>
      </c>
    </row>
    <row r="9" spans="1:28" ht="15.75" customHeight="1">
      <c r="A9" s="538">
        <v>3</v>
      </c>
      <c r="B9" s="110" t="s">
        <v>613</v>
      </c>
      <c r="C9" s="544"/>
      <c r="D9" s="178"/>
      <c r="E9" s="178"/>
      <c r="F9" s="178">
        <f t="shared" si="0"/>
        <v>0</v>
      </c>
      <c r="G9" s="545"/>
      <c r="H9" s="546"/>
      <c r="I9" s="178"/>
      <c r="J9" s="185"/>
      <c r="K9" s="178"/>
      <c r="L9" s="178"/>
      <c r="M9" s="547"/>
      <c r="N9" s="178"/>
      <c r="O9" s="185"/>
      <c r="P9" s="546"/>
      <c r="Q9" s="185"/>
      <c r="R9" s="546"/>
      <c r="S9" s="178"/>
      <c r="T9" s="178"/>
      <c r="U9" s="185">
        <f t="shared" si="1"/>
        <v>0</v>
      </c>
      <c r="V9" s="544"/>
      <c r="W9" s="185"/>
      <c r="X9" s="620">
        <f t="shared" si="2"/>
        <v>0</v>
      </c>
      <c r="Y9" s="546">
        <f t="shared" si="3"/>
        <v>0</v>
      </c>
      <c r="Z9" s="185">
        <f t="shared" si="4"/>
        <v>0</v>
      </c>
      <c r="AA9" s="546"/>
      <c r="AB9" s="185">
        <f t="shared" si="5"/>
        <v>0</v>
      </c>
    </row>
    <row r="10" spans="1:28" ht="15.75" customHeight="1">
      <c r="A10" s="538">
        <v>4</v>
      </c>
      <c r="B10" s="110" t="s">
        <v>615</v>
      </c>
      <c r="C10" s="544"/>
      <c r="D10" s="178"/>
      <c r="E10" s="178"/>
      <c r="F10" s="178">
        <f t="shared" si="0"/>
        <v>0</v>
      </c>
      <c r="G10" s="545"/>
      <c r="H10" s="546"/>
      <c r="I10" s="178"/>
      <c r="J10" s="185"/>
      <c r="K10" s="178"/>
      <c r="L10" s="178"/>
      <c r="M10" s="547"/>
      <c r="N10" s="178"/>
      <c r="O10" s="185"/>
      <c r="P10" s="546"/>
      <c r="Q10" s="185"/>
      <c r="R10" s="546"/>
      <c r="S10" s="178"/>
      <c r="T10" s="178"/>
      <c r="U10" s="185">
        <f t="shared" si="1"/>
        <v>0</v>
      </c>
      <c r="V10" s="544"/>
      <c r="W10" s="185"/>
      <c r="X10" s="620">
        <f t="shared" si="2"/>
        <v>0</v>
      </c>
      <c r="Y10" s="546">
        <f t="shared" si="3"/>
        <v>0</v>
      </c>
      <c r="Z10" s="185">
        <f t="shared" si="4"/>
        <v>0</v>
      </c>
      <c r="AA10" s="546"/>
      <c r="AB10" s="185">
        <f t="shared" si="5"/>
        <v>0</v>
      </c>
    </row>
    <row r="11" spans="1:28" ht="15" customHeight="1">
      <c r="A11" s="538">
        <v>5</v>
      </c>
      <c r="B11" s="110" t="s">
        <v>617</v>
      </c>
      <c r="C11" s="544"/>
      <c r="D11" s="178"/>
      <c r="E11" s="178"/>
      <c r="F11" s="178">
        <f t="shared" si="0"/>
        <v>0</v>
      </c>
      <c r="G11" s="545"/>
      <c r="H11" s="546"/>
      <c r="I11" s="178"/>
      <c r="J11" s="185"/>
      <c r="K11" s="178"/>
      <c r="L11" s="178"/>
      <c r="M11" s="547"/>
      <c r="N11" s="178"/>
      <c r="O11" s="185"/>
      <c r="P11" s="546"/>
      <c r="Q11" s="185"/>
      <c r="R11" s="546"/>
      <c r="S11" s="178"/>
      <c r="T11" s="178"/>
      <c r="U11" s="185">
        <f t="shared" si="1"/>
        <v>0</v>
      </c>
      <c r="V11" s="544"/>
      <c r="W11" s="185"/>
      <c r="X11" s="620">
        <f t="shared" si="2"/>
        <v>0</v>
      </c>
      <c r="Y11" s="546">
        <f t="shared" si="3"/>
        <v>0</v>
      </c>
      <c r="Z11" s="185">
        <f t="shared" si="4"/>
        <v>0</v>
      </c>
      <c r="AA11" s="546"/>
      <c r="AB11" s="185">
        <f t="shared" si="5"/>
        <v>0</v>
      </c>
    </row>
    <row r="12" spans="1:28" ht="15" customHeight="1" thickBot="1">
      <c r="A12" s="538">
        <v>6</v>
      </c>
      <c r="B12" s="558" t="s">
        <v>622</v>
      </c>
      <c r="C12" s="544"/>
      <c r="D12" s="178"/>
      <c r="E12" s="178"/>
      <c r="F12" s="178">
        <f t="shared" si="0"/>
        <v>0</v>
      </c>
      <c r="G12" s="545"/>
      <c r="H12" s="546"/>
      <c r="I12" s="178"/>
      <c r="J12" s="185"/>
      <c r="K12" s="178"/>
      <c r="L12" s="178"/>
      <c r="M12" s="178"/>
      <c r="N12" s="178"/>
      <c r="O12" s="185"/>
      <c r="P12" s="546"/>
      <c r="Q12" s="185"/>
      <c r="R12" s="546"/>
      <c r="S12" s="178"/>
      <c r="T12" s="178"/>
      <c r="U12" s="185">
        <f t="shared" si="1"/>
        <v>0</v>
      </c>
      <c r="V12" s="546"/>
      <c r="W12" s="185"/>
      <c r="X12" s="620">
        <f t="shared" si="2"/>
        <v>0</v>
      </c>
      <c r="Y12" s="546">
        <f t="shared" si="3"/>
        <v>0</v>
      </c>
      <c r="Z12" s="185">
        <f t="shared" si="4"/>
        <v>0</v>
      </c>
      <c r="AA12" s="546"/>
      <c r="AB12" s="185">
        <f t="shared" si="5"/>
        <v>0</v>
      </c>
    </row>
    <row r="13" spans="1:28" ht="15" customHeight="1" thickBot="1">
      <c r="A13" s="548"/>
      <c r="B13" s="549"/>
      <c r="C13" s="544"/>
      <c r="D13" s="178"/>
      <c r="E13" s="178"/>
      <c r="F13" s="178"/>
      <c r="G13" s="545"/>
      <c r="H13" s="546"/>
      <c r="I13" s="178"/>
      <c r="J13" s="185"/>
      <c r="K13" s="178"/>
      <c r="L13" s="178"/>
      <c r="M13" s="547"/>
      <c r="N13" s="178"/>
      <c r="O13" s="185"/>
      <c r="P13" s="546"/>
      <c r="Q13" s="185"/>
      <c r="R13" s="546"/>
      <c r="S13" s="178"/>
      <c r="T13" s="178"/>
      <c r="U13" s="185"/>
      <c r="V13" s="544"/>
      <c r="W13" s="185"/>
      <c r="X13" s="620"/>
      <c r="Y13" s="546"/>
      <c r="Z13" s="185"/>
      <c r="AA13" s="546"/>
      <c r="AB13" s="185"/>
    </row>
    <row r="14" spans="2:28" ht="12.75">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row>
  </sheetData>
  <sheetProtection/>
  <mergeCells count="19">
    <mergeCell ref="H4:J4"/>
    <mergeCell ref="W2:AB2"/>
    <mergeCell ref="A3:AB3"/>
    <mergeCell ref="C4:G4"/>
    <mergeCell ref="R4:U4"/>
    <mergeCell ref="A4:A5"/>
    <mergeCell ref="X4:X5"/>
    <mergeCell ref="B4:B5"/>
    <mergeCell ref="C2:V2"/>
    <mergeCell ref="A1:AB1"/>
    <mergeCell ref="V4:W5"/>
    <mergeCell ref="P4:Q5"/>
    <mergeCell ref="B14:AB14"/>
    <mergeCell ref="E5:F5"/>
    <mergeCell ref="Y4:Z5"/>
    <mergeCell ref="AA4:AA5"/>
    <mergeCell ref="AB4:AB5"/>
    <mergeCell ref="N5:O5"/>
    <mergeCell ref="K4:O4"/>
  </mergeCells>
  <printOptions gridLines="1" horizontalCentered="1"/>
  <pageMargins left="0.42" right="0.27" top="0.62" bottom="0.5" header="0.25" footer="0.2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2010-10-24T07:59:09Z</cp:lastPrinted>
  <dcterms:created xsi:type="dcterms:W3CDTF">2003-08-04T10:43:23Z</dcterms:created>
  <dcterms:modified xsi:type="dcterms:W3CDTF">2010-10-27T05:28:36Z</dcterms:modified>
  <cp:category/>
  <cp:version/>
  <cp:contentType/>
  <cp:contentStatus/>
</cp:coreProperties>
</file>